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/>
  <mc:AlternateContent xmlns:mc="http://schemas.openxmlformats.org/markup-compatibility/2006">
    <mc:Choice Requires="x15">
      <x15ac:absPath xmlns:x15ac="http://schemas.microsoft.com/office/spreadsheetml/2010/11/ac" url="https://imetbgr-my.sharepoint.com/personal/g_tsoukaneri_imetb_gr/Documents/CerthHIT/tusgsal_launch/"/>
    </mc:Choice>
  </mc:AlternateContent>
  <xr:revisionPtr revIDLastSave="277" documentId="13_ncr:1_{4CB6F4BB-1891-4211-9255-2B48B1B36345}" xr6:coauthVersionLast="47" xr6:coauthVersionMax="47" xr10:uidLastSave="{71BC78AF-1A73-4505-8052-4588DA284BED}"/>
  <bookViews>
    <workbookView xWindow="-28920" yWindow="-120" windowWidth="29040" windowHeight="15720" tabRatio="610" activeTab="4" xr2:uid="{00000000-000D-0000-FFFF-FFFF00000000}"/>
  </bookViews>
  <sheets>
    <sheet name="General_info" sheetId="1" r:id="rId1"/>
    <sheet name="AllFleet" sheetId="7" r:id="rId2"/>
    <sheet name="Chargers" sheetId="5" r:id="rId3"/>
    <sheet name="Energy prices" sheetId="6" r:id="rId4"/>
    <sheet name="Power prices" sheetId="8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E3" i="7" l="1"/>
  <c r="E4" i="7"/>
  <c r="E5" i="7"/>
  <c r="E6" i="7"/>
  <c r="E7" i="7"/>
  <c r="E8" i="7"/>
  <c r="E9" i="7"/>
  <c r="E10" i="7"/>
  <c r="E11" i="7"/>
  <c r="E12" i="7"/>
  <c r="E13" i="7"/>
  <c r="E14" i="7"/>
  <c r="E15" i="7"/>
  <c r="E16" i="7"/>
  <c r="E17" i="7"/>
  <c r="E18" i="7"/>
  <c r="E19" i="7"/>
  <c r="E20" i="7"/>
  <c r="E21" i="7"/>
  <c r="E22" i="7"/>
  <c r="E23" i="7"/>
  <c r="E24" i="7"/>
  <c r="E25" i="7"/>
  <c r="E26" i="7"/>
  <c r="E27" i="7"/>
  <c r="E28" i="7"/>
  <c r="E29" i="7"/>
  <c r="E30" i="7"/>
  <c r="E31" i="7"/>
  <c r="E32" i="7"/>
  <c r="E33" i="7"/>
  <c r="E34" i="7"/>
  <c r="E35" i="7"/>
  <c r="E36" i="7"/>
  <c r="E37" i="7"/>
  <c r="E38" i="7"/>
  <c r="E39" i="7"/>
  <c r="E40" i="7"/>
  <c r="E41" i="7"/>
  <c r="E42" i="7"/>
  <c r="E43" i="7"/>
  <c r="E44" i="7"/>
  <c r="E45" i="7"/>
  <c r="E46" i="7"/>
  <c r="E47" i="7"/>
  <c r="E2" i="7"/>
  <c r="D3" i="7"/>
  <c r="D4" i="7"/>
  <c r="D5" i="7"/>
  <c r="D6" i="7"/>
  <c r="D7" i="7"/>
  <c r="D8" i="7"/>
  <c r="D9" i="7"/>
  <c r="D10" i="7"/>
  <c r="D11" i="7"/>
  <c r="D12" i="7"/>
  <c r="D13" i="7"/>
  <c r="D14" i="7"/>
  <c r="D15" i="7"/>
  <c r="D16" i="7"/>
  <c r="D17" i="7"/>
  <c r="D18" i="7"/>
  <c r="D19" i="7"/>
  <c r="D20" i="7"/>
  <c r="D21" i="7"/>
  <c r="D22" i="7"/>
  <c r="D23" i="7"/>
  <c r="D24" i="7"/>
  <c r="D25" i="7"/>
  <c r="D26" i="7"/>
  <c r="D27" i="7"/>
  <c r="D28" i="7"/>
  <c r="D29" i="7"/>
  <c r="D30" i="7"/>
  <c r="D31" i="7"/>
  <c r="D32" i="7"/>
  <c r="D33" i="7"/>
  <c r="D34" i="7"/>
  <c r="D35" i="7"/>
  <c r="D36" i="7"/>
  <c r="D37" i="7"/>
  <c r="D38" i="7"/>
  <c r="D39" i="7"/>
  <c r="D40" i="7"/>
  <c r="D41" i="7"/>
  <c r="D42" i="7"/>
  <c r="D43" i="7"/>
  <c r="D44" i="7"/>
  <c r="D45" i="7"/>
  <c r="D46" i="7"/>
  <c r="D47" i="7"/>
  <c r="D2" i="7"/>
  <c r="C4" i="5" l="1"/>
  <c r="A3" i="6" l="1"/>
  <c r="A4" i="6"/>
  <c r="A5" i="6" s="1"/>
  <c r="A6" i="6" s="1"/>
  <c r="A7" i="6" s="1"/>
  <c r="A8" i="6" s="1"/>
  <c r="A9" i="6" s="1"/>
  <c r="A10" i="6" s="1"/>
  <c r="A11" i="6" s="1"/>
  <c r="A12" i="6" s="1"/>
  <c r="A13" i="6" s="1"/>
  <c r="A14" i="6" s="1"/>
  <c r="A15" i="6" s="1"/>
  <c r="A16" i="6" s="1"/>
  <c r="A17" i="6" s="1"/>
  <c r="A18" i="6" s="1"/>
  <c r="A19" i="6" s="1"/>
  <c r="A20" i="6" s="1"/>
  <c r="A21" i="6" s="1"/>
  <c r="A22" i="6" s="1"/>
  <c r="A23" i="6" s="1"/>
  <c r="A24" i="6" s="1"/>
  <c r="A25" i="6" s="1"/>
  <c r="G13" i="7"/>
  <c r="H13" i="7"/>
  <c r="L13" i="7"/>
  <c r="N13" i="7" s="1" a="1"/>
  <c r="N13" i="7" s="1"/>
  <c r="G14" i="7"/>
  <c r="H14" i="7"/>
  <c r="I14" i="7" s="1"/>
  <c r="L14" i="7"/>
  <c r="N14" i="7" s="1" a="1"/>
  <c r="N14" i="7" s="1"/>
  <c r="G15" i="7"/>
  <c r="H15" i="7"/>
  <c r="I15" i="7" s="1"/>
  <c r="L15" i="7"/>
  <c r="N15" i="7" s="1" a="1"/>
  <c r="N15" i="7" s="1"/>
  <c r="G16" i="7"/>
  <c r="H16" i="7"/>
  <c r="L16" i="7"/>
  <c r="N16" i="7" s="1" a="1"/>
  <c r="N16" i="7" s="1"/>
  <c r="G17" i="7"/>
  <c r="H17" i="7"/>
  <c r="I17" i="7" s="1"/>
  <c r="L17" i="7"/>
  <c r="G18" i="7"/>
  <c r="H18" i="7"/>
  <c r="L18" i="7"/>
  <c r="N18" i="7" s="1" a="1"/>
  <c r="N18" i="7" s="1"/>
  <c r="G19" i="7"/>
  <c r="H19" i="7"/>
  <c r="I19" i="7" s="1"/>
  <c r="L19" i="7"/>
  <c r="N19" i="7" s="1" a="1"/>
  <c r="N19" i="7" s="1"/>
  <c r="G20" i="7"/>
  <c r="H20" i="7"/>
  <c r="L20" i="7"/>
  <c r="N20" i="7" s="1" a="1"/>
  <c r="N20" i="7" s="1"/>
  <c r="G21" i="7"/>
  <c r="H21" i="7"/>
  <c r="L21" i="7"/>
  <c r="G22" i="7"/>
  <c r="H22" i="7"/>
  <c r="L22" i="7"/>
  <c r="G23" i="7"/>
  <c r="H23" i="7"/>
  <c r="I23" i="7"/>
  <c r="L23" i="7"/>
  <c r="G24" i="7"/>
  <c r="H24" i="7"/>
  <c r="L24" i="7"/>
  <c r="G25" i="7"/>
  <c r="H25" i="7"/>
  <c r="L25" i="7"/>
  <c r="G26" i="7"/>
  <c r="H26" i="7"/>
  <c r="L26" i="7"/>
  <c r="F27" i="7"/>
  <c r="G27" i="7"/>
  <c r="H27" i="7"/>
  <c r="I27" i="7" s="1"/>
  <c r="L27" i="7"/>
  <c r="G28" i="7"/>
  <c r="H28" i="7"/>
  <c r="L28" i="7"/>
  <c r="G29" i="7"/>
  <c r="H29" i="7"/>
  <c r="L29" i="7"/>
  <c r="G30" i="7"/>
  <c r="H30" i="7"/>
  <c r="L30" i="7"/>
  <c r="G31" i="7"/>
  <c r="H31" i="7"/>
  <c r="I31" i="7" s="1"/>
  <c r="L31" i="7"/>
  <c r="G32" i="7"/>
  <c r="H32" i="7"/>
  <c r="L32" i="7"/>
  <c r="G33" i="7"/>
  <c r="H33" i="7"/>
  <c r="L33" i="7"/>
  <c r="G34" i="7"/>
  <c r="H34" i="7"/>
  <c r="I34" i="7" s="1"/>
  <c r="L34" i="7"/>
  <c r="G35" i="7"/>
  <c r="H35" i="7"/>
  <c r="L35" i="7"/>
  <c r="G36" i="7"/>
  <c r="H36" i="7"/>
  <c r="L36" i="7"/>
  <c r="G37" i="7"/>
  <c r="H37" i="7"/>
  <c r="L37" i="7"/>
  <c r="G38" i="7"/>
  <c r="H38" i="7"/>
  <c r="L38" i="7"/>
  <c r="G39" i="7"/>
  <c r="H39" i="7"/>
  <c r="I39" i="7" s="1"/>
  <c r="L39" i="7"/>
  <c r="G40" i="7"/>
  <c r="H40" i="7"/>
  <c r="I40" i="7"/>
  <c r="L40" i="7"/>
  <c r="G41" i="7"/>
  <c r="H41" i="7"/>
  <c r="I41" i="7" s="1"/>
  <c r="L41" i="7"/>
  <c r="G42" i="7"/>
  <c r="H42" i="7"/>
  <c r="L42" i="7"/>
  <c r="F43" i="7"/>
  <c r="G43" i="7"/>
  <c r="H43" i="7"/>
  <c r="L43" i="7"/>
  <c r="G44" i="7"/>
  <c r="H44" i="7"/>
  <c r="L44" i="7"/>
  <c r="G45" i="7"/>
  <c r="H45" i="7"/>
  <c r="L45" i="7"/>
  <c r="G46" i="7"/>
  <c r="H46" i="7"/>
  <c r="L46" i="7"/>
  <c r="G47" i="7"/>
  <c r="H47" i="7"/>
  <c r="L47" i="7"/>
  <c r="L3" i="7"/>
  <c r="L4" i="7"/>
  <c r="L5" i="7"/>
  <c r="L6" i="7"/>
  <c r="L7" i="7"/>
  <c r="L8" i="7"/>
  <c r="L9" i="7"/>
  <c r="L10" i="7"/>
  <c r="L11" i="7"/>
  <c r="N11" i="7" s="1" a="1"/>
  <c r="N11" i="7" s="1"/>
  <c r="L12" i="7"/>
  <c r="L2" i="7"/>
  <c r="H12" i="7"/>
  <c r="G12" i="7"/>
  <c r="H11" i="7"/>
  <c r="G11" i="7"/>
  <c r="H10" i="7"/>
  <c r="G10" i="7"/>
  <c r="H9" i="7"/>
  <c r="G9" i="7"/>
  <c r="H8" i="7"/>
  <c r="G8" i="7"/>
  <c r="H7" i="7"/>
  <c r="G7" i="7"/>
  <c r="H6" i="7"/>
  <c r="G6" i="7"/>
  <c r="H5" i="7"/>
  <c r="G5" i="7"/>
  <c r="H4" i="7"/>
  <c r="G4" i="7"/>
  <c r="H3" i="7"/>
  <c r="G3" i="7"/>
  <c r="H2" i="7"/>
  <c r="G2" i="7"/>
  <c r="B2" i="6"/>
  <c r="B3" i="6" s="1"/>
  <c r="B4" i="6" s="1"/>
  <c r="B5" i="6" s="1"/>
  <c r="B6" i="6" s="1"/>
  <c r="B7" i="6" s="1"/>
  <c r="B8" i="6" s="1"/>
  <c r="B9" i="6" s="1"/>
  <c r="B10" i="6" s="1"/>
  <c r="B11" i="6" s="1"/>
  <c r="B12" i="6" s="1"/>
  <c r="B13" i="6" s="1"/>
  <c r="B14" i="6" s="1"/>
  <c r="B15" i="6" s="1"/>
  <c r="B16" i="6" s="1"/>
  <c r="B17" i="6" s="1"/>
  <c r="B18" i="6" s="1"/>
  <c r="B19" i="6" s="1"/>
  <c r="B20" i="6" s="1"/>
  <c r="B21" i="6" s="1"/>
  <c r="B22" i="6" s="1"/>
  <c r="B23" i="6" s="1"/>
  <c r="B24" i="6" s="1"/>
  <c r="B25" i="6" s="1"/>
  <c r="C3" i="5"/>
  <c r="C2" i="5"/>
  <c r="N3" i="7" l="1" a="1"/>
  <c r="N3" i="7" s="1"/>
  <c r="N32" i="7" a="1"/>
  <c r="N32" i="7" s="1"/>
  <c r="N22" i="7" a="1"/>
  <c r="N22" i="7" s="1"/>
  <c r="N10" i="7" a="1"/>
  <c r="N10" i="7" s="1"/>
  <c r="N47" i="7" a="1"/>
  <c r="N47" i="7" s="1"/>
  <c r="N42" i="7" a="1"/>
  <c r="N42" i="7" s="1"/>
  <c r="N37" i="7" a="1"/>
  <c r="N37" i="7" s="1"/>
  <c r="N29" i="7" a="1"/>
  <c r="N29" i="7" s="1"/>
  <c r="N24" i="7" a="1"/>
  <c r="N24" i="7" s="1"/>
  <c r="N9" i="7" a="1"/>
  <c r="N9" i="7" s="1"/>
  <c r="N44" i="7" a="1"/>
  <c r="N44" i="7" s="1"/>
  <c r="N34" i="7" a="1"/>
  <c r="N34" i="7" s="1"/>
  <c r="N8" i="7" a="1"/>
  <c r="N8" i="7" s="1"/>
  <c r="N39" i="7" a="1"/>
  <c r="N39" i="7" s="1"/>
  <c r="M31" i="7"/>
  <c r="N31" i="7" a="1"/>
  <c r="N31" i="7" s="1"/>
  <c r="N26" i="7" a="1"/>
  <c r="N26" i="7" s="1"/>
  <c r="N21" i="7" a="1"/>
  <c r="N21" i="7" s="1"/>
  <c r="N7" i="7" a="1"/>
  <c r="N7" i="7" s="1"/>
  <c r="M46" i="7"/>
  <c r="N46" i="7" a="1"/>
  <c r="N46" i="7" s="1"/>
  <c r="N41" i="7" a="1"/>
  <c r="N41" i="7" s="1"/>
  <c r="N36" i="7" a="1"/>
  <c r="N36" i="7" s="1"/>
  <c r="N28" i="7" a="1"/>
  <c r="N28" i="7" s="1"/>
  <c r="N23" i="7" a="1"/>
  <c r="N23" i="7" s="1"/>
  <c r="N6" i="7" a="1"/>
  <c r="N6" i="7" s="1"/>
  <c r="N43" i="7" a="1"/>
  <c r="N43" i="7" s="1"/>
  <c r="N33" i="7" a="1"/>
  <c r="N33" i="7" s="1"/>
  <c r="N2" i="7" a="1"/>
  <c r="N2" i="7" s="1"/>
  <c r="N5" i="7" a="1"/>
  <c r="N5" i="7" s="1"/>
  <c r="N38" i="7" a="1"/>
  <c r="N38" i="7" s="1"/>
  <c r="N30" i="7" a="1"/>
  <c r="N30" i="7" s="1"/>
  <c r="N25" i="7" a="1"/>
  <c r="N25" i="7" s="1"/>
  <c r="N12" i="7" a="1"/>
  <c r="N12" i="7" s="1"/>
  <c r="N4" i="7" a="1"/>
  <c r="N4" i="7" s="1"/>
  <c r="N45" i="7" a="1"/>
  <c r="N45" i="7" s="1"/>
  <c r="N40" i="7" a="1"/>
  <c r="N40" i="7" s="1"/>
  <c r="N35" i="7" a="1"/>
  <c r="N35" i="7" s="1"/>
  <c r="N27" i="7" a="1"/>
  <c r="N27" i="7" s="1"/>
  <c r="N17" i="7" a="1"/>
  <c r="N17" i="7" s="1"/>
  <c r="I32" i="7"/>
  <c r="I16" i="7"/>
  <c r="I25" i="7"/>
  <c r="F29" i="7"/>
  <c r="F18" i="7"/>
  <c r="F34" i="7"/>
  <c r="F26" i="7"/>
  <c r="F44" i="7"/>
  <c r="F25" i="7"/>
  <c r="F22" i="7"/>
  <c r="F42" i="7"/>
  <c r="F39" i="7"/>
  <c r="F31" i="7"/>
  <c r="I47" i="7"/>
  <c r="I44" i="7"/>
  <c r="I33" i="7"/>
  <c r="I21" i="7"/>
  <c r="I36" i="7"/>
  <c r="F30" i="7"/>
  <c r="F24" i="7"/>
  <c r="I22" i="7"/>
  <c r="F13" i="7"/>
  <c r="I35" i="7"/>
  <c r="F20" i="7"/>
  <c r="M47" i="7"/>
  <c r="M32" i="7"/>
  <c r="I43" i="7"/>
  <c r="F40" i="7"/>
  <c r="F36" i="7"/>
  <c r="F21" i="7"/>
  <c r="I46" i="7"/>
  <c r="F37" i="7"/>
  <c r="F47" i="7"/>
  <c r="F17" i="7"/>
  <c r="I13" i="7"/>
  <c r="M39" i="7"/>
  <c r="M35" i="7"/>
  <c r="F32" i="7"/>
  <c r="I24" i="7"/>
  <c r="F35" i="7"/>
  <c r="M23" i="7"/>
  <c r="I45" i="7"/>
  <c r="F38" i="7"/>
  <c r="I30" i="7"/>
  <c r="M26" i="7"/>
  <c r="F19" i="7"/>
  <c r="M41" i="7"/>
  <c r="M18" i="7"/>
  <c r="M33" i="7"/>
  <c r="M34" i="7"/>
  <c r="M22" i="7"/>
  <c r="M25" i="7"/>
  <c r="M40" i="7"/>
  <c r="M17" i="7"/>
  <c r="M43" i="7"/>
  <c r="M28" i="7"/>
  <c r="M24" i="7"/>
  <c r="M20" i="7"/>
  <c r="M16" i="7"/>
  <c r="M27" i="7"/>
  <c r="M42" i="7"/>
  <c r="M36" i="7"/>
  <c r="M19" i="7"/>
  <c r="M15" i="7"/>
  <c r="F33" i="7"/>
  <c r="I29" i="7"/>
  <c r="I18" i="7"/>
  <c r="F15" i="7"/>
  <c r="I9" i="7"/>
  <c r="I28" i="7"/>
  <c r="F14" i="7"/>
  <c r="I3" i="7"/>
  <c r="F41" i="7"/>
  <c r="I7" i="7"/>
  <c r="F28" i="7"/>
  <c r="F45" i="7"/>
  <c r="F46" i="7"/>
  <c r="I42" i="7"/>
  <c r="I20" i="7"/>
  <c r="F16" i="7"/>
  <c r="I38" i="7"/>
  <c r="I37" i="7"/>
  <c r="I26" i="7"/>
  <c r="F23" i="7"/>
  <c r="M38" i="7"/>
  <c r="M14" i="7"/>
  <c r="M37" i="7"/>
  <c r="M29" i="7"/>
  <c r="M21" i="7"/>
  <c r="M13" i="7"/>
  <c r="M30" i="7"/>
  <c r="M45" i="7"/>
  <c r="I2" i="7"/>
  <c r="I6" i="7"/>
  <c r="I12" i="7"/>
  <c r="M44" i="7"/>
  <c r="I4" i="7"/>
  <c r="F5" i="7"/>
  <c r="F9" i="7"/>
  <c r="F6" i="7"/>
  <c r="F10" i="7"/>
  <c r="F12" i="7"/>
  <c r="M5" i="7"/>
  <c r="F3" i="7"/>
  <c r="F7" i="7"/>
  <c r="F11" i="7"/>
  <c r="F2" i="7"/>
  <c r="M12" i="7"/>
  <c r="M4" i="7"/>
  <c r="M3" i="7"/>
  <c r="M11" i="7"/>
  <c r="M9" i="7"/>
  <c r="M2" i="7"/>
  <c r="M8" i="7"/>
  <c r="M7" i="7"/>
  <c r="M6" i="7"/>
  <c r="M10" i="7"/>
  <c r="I8" i="7"/>
  <c r="I10" i="7"/>
  <c r="I5" i="7"/>
  <c r="F4" i="7"/>
  <c r="F8" i="7"/>
  <c r="I11" i="7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<sst xmlns="http://schemas.openxmlformats.org/spreadsheetml/2006/main" count="62" uniqueCount="59">
  <si>
    <t>Data</t>
  </si>
  <si>
    <t>Value</t>
  </si>
  <si>
    <t>t, Time interval of analysis for generating i, min</t>
  </si>
  <si>
    <t>I, Number of days</t>
  </si>
  <si>
    <t>P, Mean movement inside the garage price P, €/movement</t>
  </si>
  <si>
    <t>Worker cost per shift</t>
  </si>
  <si>
    <t>Shift length (hours)</t>
  </si>
  <si>
    <t>Bus</t>
  </si>
  <si>
    <t>Hour of arrival</t>
  </si>
  <si>
    <t>Hour of departure</t>
  </si>
  <si>
    <t>A_j</t>
  </si>
  <si>
    <t>D_j</t>
  </si>
  <si>
    <t>Available time</t>
  </si>
  <si>
    <t>A_j(60)</t>
  </si>
  <si>
    <t>D_j(60)</t>
  </si>
  <si>
    <t>Available hours</t>
  </si>
  <si>
    <t>Battery arrival kWh</t>
  </si>
  <si>
    <t>Maximum battery capacity</t>
  </si>
  <si>
    <t>Add as many rows as buses you have</t>
  </si>
  <si>
    <t>Charger type</t>
  </si>
  <si>
    <t>Power</t>
  </si>
  <si>
    <t>power/i</t>
  </si>
  <si>
    <t>Maintenance cost</t>
  </si>
  <si>
    <t>Maintenance cost (includes the power price)</t>
  </si>
  <si>
    <t>Number of chargers</t>
  </si>
  <si>
    <t>A</t>
  </si>
  <si>
    <t>B</t>
  </si>
  <si>
    <t>C</t>
  </si>
  <si>
    <t>From</t>
  </si>
  <si>
    <t>To</t>
  </si>
  <si>
    <t>Delta Battery</t>
  </si>
  <si>
    <t>Rank</t>
  </si>
  <si>
    <t>Group</t>
  </si>
  <si>
    <t>Planning</t>
  </si>
  <si>
    <t>Energy Price (€/kWh)</t>
  </si>
  <si>
    <t>Comments</t>
  </si>
  <si>
    <t>P_max, kWh</t>
  </si>
  <si>
    <t>MODIFY ONLY WHAT IS IN YELLOW</t>
  </si>
  <si>
    <t>Add as many rows as chargers you have</t>
  </si>
  <si>
    <t xml:space="preserve">Power Period </t>
  </si>
  <si>
    <t>e.g (P1, P2, P3)</t>
  </si>
  <si>
    <t xml:space="preserve">Price </t>
  </si>
  <si>
    <t>Variable power price during the day</t>
  </si>
  <si>
    <t>Planning = 1: For strategic planning. The tool will determine the optimal number of chargers and power capacity.
Planning = 0: For daily operations. If planning == 0, you must specify the maximum level of power for the period of analysis.</t>
  </si>
  <si>
    <t>Power Contracted (if planning = 0)</t>
  </si>
  <si>
    <t>P', Power price, in €/kW-day</t>
  </si>
  <si>
    <t>Number of charger types</t>
  </si>
  <si>
    <t>Date of the analysis start</t>
  </si>
  <si>
    <t>_Power Period_</t>
  </si>
  <si>
    <t>Choose between 10, 15, 20, 30 or 60 minute intervals.</t>
  </si>
  <si>
    <t>If power price variable during the day, fill in "Power prices" tab.</t>
  </si>
  <si>
    <t>Must match "Chargers" sheet.</t>
  </si>
  <si>
    <t>Only in case Planning = 0. If power price variable during the day, fill in "Power prices" tab.</t>
  </si>
  <si>
    <t>1 / 0. If 1, complete info in power prices tab.</t>
  </si>
  <si>
    <t>Please only provide prices for the plans used in the analysis.</t>
  </si>
  <si>
    <t xml:space="preserve"> Power contracted should only be provided if planning = 0.</t>
  </si>
  <si>
    <t>If you only provide the hour format, leave blank.</t>
  </si>
  <si>
    <t>Only provide the date if the hours of arrival / departure are in datetime format</t>
  </si>
  <si>
    <t>Prices are in euro / kW.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</si>
</sst>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-F400]h:mm:ss\ AM/PM"/>
    <numFmt numFmtId="165" formatCode="[$-409]h:mm\ AM/PM;@"/>
  </numFmts>
  <fonts count="15" x14ac:knownFonts="1">
    <font>
      <sz val="11"/>
      <color rgb="FF000000"/>
      <name val="Calibri"/>
      <family val="2"/>
      <charset val="1"/>
    </font>
    <font>
      <b/>
      <sz val="11"/>
      <color rgb="FF000000"/>
      <name val="Calibri"/>
      <family val="2"/>
      <charset val="1"/>
    </font>
    <font>
      <b/>
      <sz val="11"/>
      <color rgb="FFFF0000"/>
      <name val="Calibri"/>
      <family val="2"/>
      <charset val="1"/>
    </font>
    <font>
      <sz val="11"/>
      <color rgb="FFF4A321"/>
      <name val="Calibri"/>
      <family val="2"/>
      <charset val="1"/>
    </font>
    <font>
      <sz val="11"/>
      <color rgb="FF333333"/>
      <name val="Calibri"/>
      <family val="2"/>
      <charset val="1"/>
    </font>
    <font>
      <sz val="11"/>
      <color rgb="FF046813"/>
      <name val="Calibri"/>
      <family val="2"/>
      <charset val="1"/>
    </font>
    <font>
      <sz val="11"/>
      <color rgb="FFF23C25"/>
      <name val="Calibri"/>
      <family val="2"/>
      <charset val="1"/>
    </font>
    <font>
      <sz val="8"/>
      <name val="Calibri"/>
      <family val="2"/>
      <charset val="1"/>
    </font>
    <font>
      <b/>
      <sz val="12"/>
      <color rgb="FFFF0000"/>
      <name val="Aptos Narrow"/>
      <family val="2"/>
      <scheme val="minor"/>
    </font>
    <font>
      <b/>
      <sz val="16"/>
      <color rgb="FFFF0000"/>
      <name val="Aptos Narrow"/>
      <family val="2"/>
      <scheme val="minor"/>
    </font>
    <font>
      <sz val="11"/>
      <color theme="1"/>
      <name val="Calibri"/>
      <family val="2"/>
      <charset val="1"/>
    </font>
    <font>
      <b/>
      <sz val="11"/>
      <color rgb="FF000000"/>
      <name val="Calibri"/>
      <family val="2"/>
    </font>
    <font>
      <sz val="11"/>
      <color rgb="FF333333"/>
      <name val="Calibri"/>
      <family val="2"/>
    </font>
    <font>
      <sz val="11"/>
      <color rgb="FF000000"/>
      <name val="Calibri"/>
      <family val="2"/>
    </font>
    <font>
      <sz val="11"/>
      <name val="Calibri"/>
      <family val="2"/>
    </font>
  </fonts>
  <fills count="10">
    <fill>
      <patternFill patternType="none"/>
    </fill>
    <fill>
      <patternFill patternType="gray125"/>
    </fill>
    <fill>
      <patternFill patternType="solid">
        <fgColor rgb="FFE7E6E6"/>
        <bgColor rgb="FFF2F2F2"/>
      </patternFill>
    </fill>
    <fill>
      <patternFill patternType="solid">
        <fgColor rgb="FFFFFF00"/>
        <bgColor rgb="FFFFFF00"/>
      </patternFill>
    </fill>
    <fill>
      <patternFill patternType="solid">
        <fgColor rgb="FFF2F2F2"/>
        <bgColor rgb="FFE7E6E6"/>
      </patternFill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2"/>
        <bgColor rgb="FFE7E6E6"/>
      </patternFill>
    </fill>
    <fill>
      <patternFill patternType="solid">
        <fgColor rgb="FFFFFF00"/>
        <bgColor rgb="FFE7E6E6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58">
    <xf numFmtId="0" fontId="0" fillId="0" borderId="0" xfId="0"/>
    <xf numFmtId="0" fontId="1" fillId="2" borderId="1" xfId="0" applyFont="1" applyFill="1" applyBorder="1"/>
    <xf numFmtId="0" fontId="0" fillId="3" borderId="1" xfId="0" applyFill="1" applyBorder="1"/>
    <xf numFmtId="0" fontId="0" fillId="3" borderId="0" xfId="0" applyFill="1"/>
    <xf numFmtId="0" fontId="0" fillId="4" borderId="1" xfId="0" applyFill="1" applyBorder="1"/>
    <xf numFmtId="164" fontId="0" fillId="3" borderId="1" xfId="0" applyNumberFormat="1" applyFill="1" applyBorder="1"/>
    <xf numFmtId="0" fontId="1" fillId="4" borderId="1" xfId="0" applyFont="1" applyFill="1" applyBorder="1" applyAlignment="1">
      <alignment wrapText="1"/>
    </xf>
    <xf numFmtId="0" fontId="2" fillId="2" borderId="1" xfId="0" applyFont="1" applyFill="1" applyBorder="1" applyAlignment="1">
      <alignment wrapText="1"/>
    </xf>
    <xf numFmtId="0" fontId="3" fillId="0" borderId="0" xfId="0" applyFont="1" applyAlignment="1">
      <alignment vertical="center" wrapText="1"/>
    </xf>
    <xf numFmtId="0" fontId="0" fillId="0" borderId="0" xfId="0" applyAlignment="1">
      <alignment vertical="center" wrapText="1"/>
    </xf>
    <xf numFmtId="0" fontId="4" fillId="0" borderId="0" xfId="0" applyFont="1" applyAlignment="1">
      <alignment vertical="center" wrapText="1"/>
    </xf>
    <xf numFmtId="0" fontId="5" fillId="0" borderId="0" xfId="0" applyFont="1" applyAlignment="1">
      <alignment vertical="center" wrapText="1"/>
    </xf>
    <xf numFmtId="0" fontId="6" fillId="0" borderId="0" xfId="0" applyFont="1" applyAlignment="1">
      <alignment vertical="center" wrapText="1"/>
    </xf>
    <xf numFmtId="0" fontId="0" fillId="6" borderId="0" xfId="0" applyFill="1"/>
    <xf numFmtId="164" fontId="0" fillId="6" borderId="0" xfId="0" applyNumberFormat="1" applyFill="1"/>
    <xf numFmtId="0" fontId="0" fillId="6" borderId="0" xfId="0" applyFill="1" applyAlignment="1">
      <alignment wrapText="1"/>
    </xf>
    <xf numFmtId="0" fontId="9" fillId="5" borderId="1" xfId="0" applyFont="1" applyFill="1" applyBorder="1" applyAlignment="1">
      <alignment wrapText="1"/>
    </xf>
    <xf numFmtId="0" fontId="0" fillId="4" borderId="1" xfId="0" applyFill="1" applyBorder="1" applyAlignment="1">
      <alignment wrapText="1"/>
    </xf>
    <xf numFmtId="0" fontId="1" fillId="2" borderId="1" xfId="0" applyFont="1" applyFill="1" applyBorder="1" applyAlignment="1">
      <alignment vertical="center"/>
    </xf>
    <xf numFmtId="0" fontId="0" fillId="0" borderId="1" xfId="0" applyBorder="1" applyAlignment="1">
      <alignment vertical="center"/>
    </xf>
    <xf numFmtId="0" fontId="0" fillId="3" borderId="1" xfId="0" applyFill="1" applyBorder="1" applyAlignment="1">
      <alignment vertical="center"/>
    </xf>
    <xf numFmtId="0" fontId="0" fillId="0" borderId="1" xfId="0" applyBorder="1" applyAlignment="1">
      <alignment vertical="center" wrapText="1"/>
    </xf>
    <xf numFmtId="0" fontId="11" fillId="5" borderId="1" xfId="0" applyFont="1" applyFill="1" applyBorder="1" applyAlignment="1">
      <alignment vertical="center"/>
    </xf>
    <xf numFmtId="0" fontId="10" fillId="7" borderId="1" xfId="0" applyFont="1" applyFill="1" applyBorder="1" applyAlignment="1">
      <alignment vertical="center"/>
    </xf>
    <xf numFmtId="0" fontId="0" fillId="6" borderId="1" xfId="0" applyFill="1" applyBorder="1" applyAlignment="1">
      <alignment vertical="center"/>
    </xf>
    <xf numFmtId="0" fontId="11" fillId="5" borderId="1" xfId="0" applyFont="1" applyFill="1" applyBorder="1" applyAlignment="1">
      <alignment horizontal="center" vertical="center"/>
    </xf>
    <xf numFmtId="18" fontId="13" fillId="5" borderId="1" xfId="0" applyNumberFormat="1" applyFont="1" applyFill="1" applyBorder="1" applyAlignment="1">
      <alignment horizontal="center" vertical="center"/>
    </xf>
    <xf numFmtId="19" fontId="13" fillId="5" borderId="1" xfId="0" applyNumberFormat="1" applyFont="1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5" borderId="8" xfId="0" applyFill="1" applyBorder="1" applyAlignment="1">
      <alignment horizontal="center" vertical="center"/>
    </xf>
    <xf numFmtId="0" fontId="0" fillId="7" borderId="8" xfId="0" applyFill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1" fillId="8" borderId="1" xfId="0" applyFont="1" applyFill="1" applyBorder="1" applyAlignment="1">
      <alignment horizontal="center" vertical="center"/>
    </xf>
    <xf numFmtId="165" fontId="12" fillId="8" borderId="1" xfId="0" applyNumberFormat="1" applyFont="1" applyFill="1" applyBorder="1" applyAlignment="1">
      <alignment horizontal="center" vertical="center"/>
    </xf>
    <xf numFmtId="164" fontId="13" fillId="8" borderId="1" xfId="0" applyNumberFormat="1" applyFont="1" applyFill="1" applyBorder="1" applyAlignment="1">
      <alignment horizontal="center" vertical="center"/>
    </xf>
    <xf numFmtId="164" fontId="12" fillId="8" borderId="1" xfId="0" applyNumberFormat="1" applyFont="1" applyFill="1" applyBorder="1" applyAlignment="1">
      <alignment horizontal="center" vertical="center"/>
    </xf>
    <xf numFmtId="0" fontId="14" fillId="7" borderId="1" xfId="0" applyFont="1" applyFill="1" applyBorder="1" applyAlignment="1">
      <alignment horizontal="center" vertical="center"/>
    </xf>
    <xf numFmtId="0" fontId="0" fillId="9" borderId="1" xfId="0" applyFill="1" applyBorder="1"/>
    <xf numFmtId="0" fontId="0" fillId="5" borderId="1" xfId="0" applyFill="1" applyBorder="1"/>
    <xf numFmtId="14" fontId="0" fillId="7" borderId="1" xfId="0" applyNumberFormat="1" applyFill="1" applyBorder="1"/>
    <xf numFmtId="22" fontId="0" fillId="3" borderId="0" xfId="0" applyNumberFormat="1" applyFill="1"/>
    <xf numFmtId="0" fontId="13" fillId="0" borderId="10" xfId="0" applyFont="1" applyBorder="1" applyAlignment="1">
      <alignment horizontal="left" vertical="center"/>
    </xf>
    <xf numFmtId="0" fontId="13" fillId="0" borderId="9" xfId="0" applyFont="1" applyBorder="1" applyAlignment="1">
      <alignment horizontal="left" vertical="center"/>
    </xf>
    <xf numFmtId="0" fontId="13" fillId="0" borderId="9" xfId="0" applyFont="1" applyBorder="1" applyAlignment="1">
      <alignment horizontal="left"/>
    </xf>
    <xf numFmtId="0" fontId="13" fillId="0" borderId="8" xfId="0" applyFont="1" applyBorder="1" applyAlignment="1">
      <alignment horizontal="left"/>
    </xf>
    <xf numFmtId="0" fontId="0" fillId="6" borderId="11" xfId="0" applyFill="1" applyBorder="1"/>
    <xf numFmtId="0" fontId="0" fillId="6" borderId="12" xfId="0" applyFill="1" applyBorder="1"/>
    <xf numFmtId="0" fontId="0" fillId="6" borderId="13" xfId="0" applyFill="1" applyBorder="1"/>
    <xf numFmtId="0" fontId="0" fillId="6" borderId="14" xfId="0" applyFill="1" applyBorder="1"/>
    <xf numFmtId="0" fontId="0" fillId="6" borderId="15" xfId="0" applyFill="1" applyBorder="1"/>
    <xf numFmtId="0" fontId="0" fillId="6" borderId="16" xfId="0" applyFill="1" applyBorder="1"/>
    <xf numFmtId="0" fontId="8" fillId="7" borderId="2" xfId="0" applyFont="1" applyFill="1" applyBorder="1" applyAlignment="1">
      <alignment horizontal="center" vertical="center" wrapText="1"/>
    </xf>
    <xf numFmtId="0" fontId="8" fillId="7" borderId="3" xfId="0" applyFont="1" applyFill="1" applyBorder="1" applyAlignment="1">
      <alignment horizontal="center" vertical="center" wrapText="1"/>
    </xf>
    <xf numFmtId="0" fontId="8" fillId="7" borderId="4" xfId="0" applyFont="1" applyFill="1" applyBorder="1" applyAlignment="1">
      <alignment horizontal="center" vertical="center" wrapText="1"/>
    </xf>
    <xf numFmtId="0" fontId="8" fillId="7" borderId="5" xfId="0" applyFont="1" applyFill="1" applyBorder="1" applyAlignment="1">
      <alignment horizontal="center" vertical="center" wrapText="1"/>
    </xf>
    <xf numFmtId="0" fontId="8" fillId="7" borderId="6" xfId="0" applyFont="1" applyFill="1" applyBorder="1" applyAlignment="1">
      <alignment horizontal="center" vertical="center" wrapText="1"/>
    </xf>
    <xf numFmtId="0" fontId="8" fillId="7" borderId="7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colors>
    <indexedColors>
      <rgbColor rgb="FF000000"/>
      <rgbColor rgb="FFF2F2F2"/>
      <rgbColor rgb="FFFF0000"/>
      <rgbColor rgb="FF00FF00"/>
      <rgbColor rgb="FF0000FF"/>
      <rgbColor rgb="FFFFFF00"/>
      <rgbColor rgb="FFFF00FF"/>
      <rgbColor rgb="FF00FFFF"/>
      <rgbColor rgb="FF800000"/>
      <rgbColor rgb="FF046813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E7E6E6"/>
      <rgbColor rgb="FFCCFFFF"/>
      <rgbColor rgb="FF660066"/>
      <rgbColor rgb="FFFF8080"/>
      <rgbColor rgb="FF0066CC"/>
      <rgbColor rgb="FFD9D9D9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4A321"/>
      <rgbColor rgb="FFF23C25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microsoft.com/office/2017/10/relationships/person" Target="persons/perso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FF00"/>
  </sheetPr>
  <dimension ref="A1:C18"/>
  <sheetViews>
    <sheetView zoomScaleNormal="100" workbookViewId="0">
      <selection activeCell="C12" sqref="C12"/>
    </sheetView>
  </sheetViews>
  <sheetFormatPr defaultColWidth="8.81640625" defaultRowHeight="14.5" x14ac:dyDescent="0.35"/>
  <cols>
    <col min="1" max="1" width="54.54296875" style="13" customWidth="1"/>
    <col min="2" max="2" width="8.81640625" style="13"/>
    <col min="3" max="3" width="76.36328125" style="13" customWidth="1"/>
    <col min="4" max="16384" width="8.81640625" style="13"/>
  </cols>
  <sheetData>
    <row r="1" spans="1:3" x14ac:dyDescent="0.35">
      <c r="A1" s="18" t="s">
        <v>0</v>
      </c>
      <c r="B1" s="18" t="s">
        <v>1</v>
      </c>
      <c r="C1" s="19" t="s">
        <v>35</v>
      </c>
    </row>
    <row r="2" spans="1:3" x14ac:dyDescent="0.35">
      <c r="A2" s="18" t="s">
        <v>2</v>
      </c>
      <c r="B2" s="20"/>
      <c r="C2" s="19" t="s">
        <v>49</v>
      </c>
    </row>
    <row r="3" spans="1:3" x14ac:dyDescent="0.35">
      <c r="A3" s="18" t="s">
        <v>3</v>
      </c>
      <c r="B3" s="20"/>
      <c r="C3" s="19"/>
    </row>
    <row r="4" spans="1:3" x14ac:dyDescent="0.35">
      <c r="A4" s="18" t="s">
        <v>4</v>
      </c>
      <c r="B4" s="20"/>
      <c r="C4" s="19"/>
    </row>
    <row r="5" spans="1:3" x14ac:dyDescent="0.35">
      <c r="A5" s="18" t="s">
        <v>45</v>
      </c>
      <c r="B5" s="20"/>
      <c r="C5" s="19" t="s">
        <v>50</v>
      </c>
    </row>
    <row r="6" spans="1:3" x14ac:dyDescent="0.35">
      <c r="A6" s="18" t="s">
        <v>5</v>
      </c>
      <c r="B6" s="20"/>
      <c r="C6" s="19"/>
    </row>
    <row r="7" spans="1:3" x14ac:dyDescent="0.35">
      <c r="A7" s="18" t="s">
        <v>6</v>
      </c>
      <c r="B7" s="20"/>
      <c r="C7" s="19"/>
    </row>
    <row r="8" spans="1:3" x14ac:dyDescent="0.35">
      <c r="A8" s="18" t="s">
        <v>46</v>
      </c>
      <c r="B8" s="20"/>
      <c r="C8" s="19" t="s">
        <v>51</v>
      </c>
    </row>
    <row r="9" spans="1:3" ht="58" x14ac:dyDescent="0.35">
      <c r="A9" s="18" t="s">
        <v>33</v>
      </c>
      <c r="B9" s="20"/>
      <c r="C9" s="21" t="s">
        <v>43</v>
      </c>
    </row>
    <row r="10" spans="1:3" ht="19" customHeight="1" x14ac:dyDescent="0.35">
      <c r="A10" s="18" t="s">
        <v>36</v>
      </c>
      <c r="B10" s="20"/>
      <c r="C10" s="19" t="s">
        <v>52</v>
      </c>
    </row>
    <row r="11" spans="1:3" x14ac:dyDescent="0.35">
      <c r="A11" s="22" t="s">
        <v>42</v>
      </c>
      <c r="B11" s="23"/>
      <c r="C11" s="24" t="s">
        <v>53</v>
      </c>
    </row>
    <row r="13" spans="1:3" ht="15" thickBot="1" x14ac:dyDescent="0.4"/>
    <row r="14" spans="1:3" x14ac:dyDescent="0.35">
      <c r="A14" s="52" t="s">
        <v>37</v>
      </c>
      <c r="B14" s="53"/>
    </row>
    <row r="15" spans="1:3" x14ac:dyDescent="0.35">
      <c r="A15" s="54"/>
      <c r="B15" s="55"/>
    </row>
    <row r="16" spans="1:3" x14ac:dyDescent="0.35">
      <c r="A16" s="54"/>
      <c r="B16" s="55"/>
    </row>
    <row r="17" spans="1:2" x14ac:dyDescent="0.35">
      <c r="A17" s="54"/>
      <c r="B17" s="55"/>
    </row>
    <row r="18" spans="1:2" ht="15" thickBot="1" x14ac:dyDescent="0.4">
      <c r="A18" s="56"/>
      <c r="B18" s="57"/>
    </row>
  </sheetData>
  <mergeCells count="1">
    <mergeCell ref="A14:B18"/>
  </mergeCells>
  <pageMargins left="0.7" right="0.7" top="0.75" bottom="0.75" header="0.51180555555555496" footer="0.51180555555555496"/>
  <pageSetup orientation="portrait" horizontalDpi="300" verticalDpi="30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4F590B-EC74-4000-9780-608CF92C9F52}">
  <sheetPr>
    <tabColor rgb="FFFFFF00"/>
  </sheetPr>
  <dimension ref="A1:X156"/>
  <sheetViews>
    <sheetView zoomScale="85" zoomScaleNormal="85" workbookViewId="0">
      <selection activeCell="R18" sqref="R18"/>
    </sheetView>
  </sheetViews>
  <sheetFormatPr defaultColWidth="8.81640625" defaultRowHeight="14.5" x14ac:dyDescent="0.35"/>
  <cols>
    <col min="1" max="1" width="4.1796875" bestFit="1" customWidth="1"/>
    <col min="2" max="2" width="13.54296875" style="3" bestFit="1" customWidth="1"/>
    <col min="3" max="3" width="17" style="3" customWidth="1"/>
    <col min="4" max="4" width="11.7265625" customWidth="1"/>
    <col min="5" max="5" width="8.7265625" customWidth="1"/>
    <col min="6" max="6" width="13.81640625" bestFit="1" customWidth="1"/>
    <col min="7" max="8" width="7.26953125" style="3" bestFit="1" customWidth="1"/>
    <col min="9" max="9" width="14.7265625" bestFit="1" customWidth="1"/>
    <col min="10" max="10" width="18.1796875" bestFit="1" customWidth="1"/>
    <col min="11" max="11" width="24.7265625" bestFit="1" customWidth="1"/>
    <col min="12" max="12" width="12.54296875" bestFit="1" customWidth="1"/>
    <col min="13" max="13" width="5.26953125" bestFit="1" customWidth="1"/>
    <col min="14" max="14" width="6.54296875" bestFit="1" customWidth="1"/>
    <col min="15" max="15" width="8.81640625" style="13"/>
    <col min="16" max="16" width="38.81640625" style="13" bestFit="1" customWidth="1"/>
    <col min="17" max="16384" width="8.81640625" style="13"/>
  </cols>
  <sheetData>
    <row r="1" spans="1:24" ht="46.5" customHeight="1" x14ac:dyDescent="0.5">
      <c r="A1" s="1" t="s">
        <v>7</v>
      </c>
      <c r="B1" s="1" t="s">
        <v>8</v>
      </c>
      <c r="C1" s="1" t="s">
        <v>9</v>
      </c>
      <c r="D1" s="1" t="s">
        <v>10</v>
      </c>
      <c r="E1" s="1" t="s">
        <v>11</v>
      </c>
      <c r="F1" s="1" t="s">
        <v>12</v>
      </c>
      <c r="G1" s="1" t="s">
        <v>13</v>
      </c>
      <c r="H1" s="1" t="s">
        <v>14</v>
      </c>
      <c r="I1" s="1" t="s">
        <v>15</v>
      </c>
      <c r="J1" s="1" t="s">
        <v>16</v>
      </c>
      <c r="K1" s="1" t="s">
        <v>17</v>
      </c>
      <c r="L1" s="1" t="s">
        <v>30</v>
      </c>
      <c r="M1" s="1" t="s">
        <v>31</v>
      </c>
      <c r="N1" s="1" t="s">
        <v>32</v>
      </c>
      <c r="P1" s="16" t="s">
        <v>18</v>
      </c>
    </row>
    <row r="2" spans="1:24" x14ac:dyDescent="0.35">
      <c r="A2" s="38">
        <v>1</v>
      </c>
      <c r="B2" s="5"/>
      <c r="C2" s="5"/>
      <c r="D2" s="4" t="e">
        <f>IF(INT(B2)=0,ROUNDDOWN((HOUR(B2)*60+MINUTE(B2))/General_info!$B$2,0),INT(((B2-INT($P$4))*24*60)/General_info!$B$2)+1)</f>
        <v>#DIV/0!</v>
      </c>
      <c r="E2" s="4" t="e">
        <f>IF(INT(C2)=0,ROUNDDOWN((HOUR(C2)*60+MINUTE(C2))/General_info!$B$2,0)+IF(B2&gt;C2,(60*24/General_info!$B$2),0),INT(((C2-INT($P$4))*24*60)/General_info!$B$2)+1)</f>
        <v>#DIV/0!</v>
      </c>
      <c r="F2" s="4" t="e">
        <f t="shared" ref="F2:F20" si="0">E2-D2</f>
        <v>#DIV/0!</v>
      </c>
      <c r="G2" s="4">
        <f t="shared" ref="G2:G20" si="1">ROUNDDOWN((HOUR(B2)*60+MINUTE(B2))/60,0)</f>
        <v>0</v>
      </c>
      <c r="H2" s="4">
        <f t="shared" ref="H2:H20" si="2">ROUNDDOWN((HOUR(C2)*60+MINUTE(C2))/60,0)+IF(B2&gt;C2,(24),0)</f>
        <v>0</v>
      </c>
      <c r="I2" s="4">
        <f t="shared" ref="I2:I20" si="3">H2-G2</f>
        <v>0</v>
      </c>
      <c r="J2" s="2"/>
      <c r="K2" s="2"/>
      <c r="L2" s="4">
        <f>(K2-J2)</f>
        <v>0</v>
      </c>
      <c r="M2" s="4">
        <f>_xlfn.RANK.EQ(L2, $L$2:$L$500, 0)</f>
        <v>1</v>
      </c>
      <c r="N2" s="17" t="str" cm="1">
        <f t="array" ref="N2">INDEX(
_xlfn._xlws.FILTER(Chargers!$A$2:$A$100,Chargers!$A$2:$A$100&lt;&gt;""),
CEILING(
_xlfn.RANK.EQ(L2,$L$2:$L$500,0)/(COUNTA($L$2:$L$500)/COUNTA(_xlfn._xlws.FILTER(Chargers!$A$2:$A$100,Chargers!$A$2:$A$100&lt;&gt;""))),
1
)
)</f>
        <v>A</v>
      </c>
      <c r="O2" s="14"/>
    </row>
    <row r="3" spans="1:24" x14ac:dyDescent="0.35">
      <c r="A3" s="38">
        <v>2</v>
      </c>
      <c r="B3" s="5"/>
      <c r="C3" s="5"/>
      <c r="D3" s="4" t="e">
        <f>IF(INT(B3)=0,ROUNDDOWN((HOUR(B3)*60+MINUTE(B3))/General_info!$B$2,0),INT(((B3-INT($P$4))*24*60)/General_info!$B$2)+1)</f>
        <v>#DIV/0!</v>
      </c>
      <c r="E3" s="4" t="e">
        <f>IF(INT(C3)=0,ROUNDDOWN((HOUR(C3)*60+MINUTE(C3))/General_info!$B$2,0)+IF(B3&gt;C3,(60*24/General_info!$B$2),0),INT(((C3-INT($P$4))*24*60)/General_info!$B$2)+1)</f>
        <v>#DIV/0!</v>
      </c>
      <c r="F3" s="4" t="e">
        <f t="shared" si="0"/>
        <v>#DIV/0!</v>
      </c>
      <c r="G3" s="4">
        <f t="shared" si="1"/>
        <v>0</v>
      </c>
      <c r="H3" s="4">
        <f t="shared" si="2"/>
        <v>0</v>
      </c>
      <c r="I3" s="4">
        <f t="shared" si="3"/>
        <v>0</v>
      </c>
      <c r="J3" s="2"/>
      <c r="K3" s="2"/>
      <c r="L3" s="4">
        <f t="shared" ref="L3:L47" si="4">(K3-J3)</f>
        <v>0</v>
      </c>
      <c r="M3" s="4">
        <f t="shared" ref="M3:M47" si="5">_xlfn.RANK.EQ(L3, $L$2:$L$500, 0)</f>
        <v>1</v>
      </c>
      <c r="N3" s="17" t="str" cm="1">
        <f t="array" ref="N3">INDEX(
_xlfn._xlws.FILTER(Chargers!$A$2:$A$100,Chargers!$A$2:$A$100&lt;&gt;""),
CEILING(
_xlfn.RANK.EQ(L3,$L$2:$L$500,0)/(COUNTA($L$2:$L$500)/COUNTA(_xlfn._xlws.FILTER(Chargers!$A$2:$A$100,Chargers!$A$2:$A$100&lt;&gt;""))),
1
)
)</f>
        <v>A</v>
      </c>
      <c r="O3" s="14"/>
      <c r="P3" s="39" t="s">
        <v>47</v>
      </c>
      <c r="Q3" s="46" t="s">
        <v>57</v>
      </c>
      <c r="R3" s="47"/>
      <c r="S3" s="47"/>
      <c r="T3" s="47"/>
      <c r="U3" s="47"/>
      <c r="V3" s="47"/>
      <c r="W3" s="47"/>
      <c r="X3" s="48"/>
    </row>
    <row r="4" spans="1:24" x14ac:dyDescent="0.35">
      <c r="A4" s="38">
        <v>3</v>
      </c>
      <c r="B4" s="5"/>
      <c r="C4" s="5"/>
      <c r="D4" s="4" t="e">
        <f>IF(INT(B4)=0,ROUNDDOWN((HOUR(B4)*60+MINUTE(B4))/General_info!$B$2,0),INT(((B4-INT($P$4))*24*60)/General_info!$B$2)+1)</f>
        <v>#DIV/0!</v>
      </c>
      <c r="E4" s="4" t="e">
        <f>IF(INT(C4)=0,ROUNDDOWN((HOUR(C4)*60+MINUTE(C4))/General_info!$B$2,0)+IF(B4&gt;C4,(60*24/General_info!$B$2),0),INT(((C4-INT($P$4))*24*60)/General_info!$B$2)+1)</f>
        <v>#DIV/0!</v>
      </c>
      <c r="F4" s="4" t="e">
        <f t="shared" si="0"/>
        <v>#DIV/0!</v>
      </c>
      <c r="G4" s="4">
        <f t="shared" si="1"/>
        <v>0</v>
      </c>
      <c r="H4" s="4">
        <f t="shared" si="2"/>
        <v>0</v>
      </c>
      <c r="I4" s="4">
        <f t="shared" si="3"/>
        <v>0</v>
      </c>
      <c r="J4" s="2"/>
      <c r="K4" s="2"/>
      <c r="L4" s="4">
        <f t="shared" si="4"/>
        <v>0</v>
      </c>
      <c r="M4" s="4">
        <f t="shared" si="5"/>
        <v>1</v>
      </c>
      <c r="N4" s="17" t="str" cm="1">
        <f t="array" ref="N4">INDEX(
_xlfn._xlws.FILTER(Chargers!$A$2:$A$100,Chargers!$A$2:$A$100&lt;&gt;""),
CEILING(
_xlfn.RANK.EQ(L4,$L$2:$L$500,0)/(COUNTA($L$2:$L$500)/COUNTA(_xlfn._xlws.FILTER(Chargers!$A$2:$A$100,Chargers!$A$2:$A$100&lt;&gt;""))),
1
)
)</f>
        <v>A</v>
      </c>
      <c r="O4" s="14"/>
      <c r="P4" s="40">
        <v>46047</v>
      </c>
      <c r="Q4" s="49" t="s">
        <v>56</v>
      </c>
      <c r="R4" s="50"/>
      <c r="S4" s="50"/>
      <c r="T4" s="50"/>
      <c r="U4" s="50"/>
      <c r="V4" s="50"/>
      <c r="W4" s="50"/>
      <c r="X4" s="51"/>
    </row>
    <row r="5" spans="1:24" x14ac:dyDescent="0.35">
      <c r="A5" s="38">
        <v>4</v>
      </c>
      <c r="B5" s="5"/>
      <c r="C5" s="5"/>
      <c r="D5" s="4" t="e">
        <f>IF(INT(B5)=0,ROUNDDOWN((HOUR(B5)*60+MINUTE(B5))/General_info!$B$2,0),INT(((B5-INT($P$4))*24*60)/General_info!$B$2)+1)</f>
        <v>#DIV/0!</v>
      </c>
      <c r="E5" s="4" t="e">
        <f>IF(INT(C5)=0,ROUNDDOWN((HOUR(C5)*60+MINUTE(C5))/General_info!$B$2,0)+IF(B5&gt;C5,(60*24/General_info!$B$2),0),INT(((C5-INT($P$4))*24*60)/General_info!$B$2)+1)</f>
        <v>#DIV/0!</v>
      </c>
      <c r="F5" s="4" t="e">
        <f t="shared" si="0"/>
        <v>#DIV/0!</v>
      </c>
      <c r="G5" s="4">
        <f t="shared" si="1"/>
        <v>0</v>
      </c>
      <c r="H5" s="4">
        <f t="shared" si="2"/>
        <v>0</v>
      </c>
      <c r="I5" s="4">
        <f t="shared" si="3"/>
        <v>0</v>
      </c>
      <c r="J5" s="2"/>
      <c r="K5" s="2"/>
      <c r="L5" s="4">
        <f t="shared" si="4"/>
        <v>0</v>
      </c>
      <c r="M5" s="4">
        <f t="shared" si="5"/>
        <v>1</v>
      </c>
      <c r="N5" s="17" t="str" cm="1">
        <f t="array" ref="N5">INDEX(
_xlfn._xlws.FILTER(Chargers!$A$2:$A$100,Chargers!$A$2:$A$100&lt;&gt;""),
CEILING(
_xlfn.RANK.EQ(L5,$L$2:$L$500,0)/(COUNTA($L$2:$L$500)/COUNTA(_xlfn._xlws.FILTER(Chargers!$A$2:$A$100,Chargers!$A$2:$A$100&lt;&gt;""))),
1
)
)</f>
        <v>A</v>
      </c>
      <c r="O5" s="14"/>
    </row>
    <row r="6" spans="1:24" x14ac:dyDescent="0.35">
      <c r="A6" s="38">
        <v>5</v>
      </c>
      <c r="B6" s="5"/>
      <c r="C6" s="5"/>
      <c r="D6" s="4" t="e">
        <f>IF(INT(B6)=0,ROUNDDOWN((HOUR(B6)*60+MINUTE(B6))/General_info!$B$2,0),INT(((B6-INT($P$4))*24*60)/General_info!$B$2)+1)</f>
        <v>#DIV/0!</v>
      </c>
      <c r="E6" s="4" t="e">
        <f>IF(INT(C6)=0,ROUNDDOWN((HOUR(C6)*60+MINUTE(C6))/General_info!$B$2,0)+IF(B6&gt;C6,(60*24/General_info!$B$2),0),INT(((C6-INT($P$4))*24*60)/General_info!$B$2)+1)</f>
        <v>#DIV/0!</v>
      </c>
      <c r="F6" s="4" t="e">
        <f t="shared" si="0"/>
        <v>#DIV/0!</v>
      </c>
      <c r="G6" s="4">
        <f t="shared" si="1"/>
        <v>0</v>
      </c>
      <c r="H6" s="4">
        <f t="shared" si="2"/>
        <v>0</v>
      </c>
      <c r="I6" s="4">
        <f t="shared" si="3"/>
        <v>0</v>
      </c>
      <c r="J6" s="2"/>
      <c r="K6" s="2"/>
      <c r="L6" s="4">
        <f t="shared" si="4"/>
        <v>0</v>
      </c>
      <c r="M6" s="4">
        <f t="shared" si="5"/>
        <v>1</v>
      </c>
      <c r="N6" s="17" t="str" cm="1">
        <f t="array" ref="N6">INDEX(
_xlfn._xlws.FILTER(Chargers!$A$2:$A$100,Chargers!$A$2:$A$100&lt;&gt;""),
CEILING(
_xlfn.RANK.EQ(L6,$L$2:$L$500,0)/(COUNTA($L$2:$L$500)/COUNTA(_xlfn._xlws.FILTER(Chargers!$A$2:$A$100,Chargers!$A$2:$A$100&lt;&gt;""))),
1
)
)</f>
        <v>A</v>
      </c>
      <c r="O6" s="14"/>
    </row>
    <row r="7" spans="1:24" x14ac:dyDescent="0.35">
      <c r="A7" s="38">
        <v>6</v>
      </c>
      <c r="B7" s="5"/>
      <c r="C7" s="5"/>
      <c r="D7" s="4" t="e">
        <f>IF(INT(B7)=0,ROUNDDOWN((HOUR(B7)*60+MINUTE(B7))/General_info!$B$2,0),INT(((B7-INT($P$4))*24*60)/General_info!$B$2)+1)</f>
        <v>#DIV/0!</v>
      </c>
      <c r="E7" s="4" t="e">
        <f>IF(INT(C7)=0,ROUNDDOWN((HOUR(C7)*60+MINUTE(C7))/General_info!$B$2,0)+IF(B7&gt;C7,(60*24/General_info!$B$2),0),INT(((C7-INT($P$4))*24*60)/General_info!$B$2)+1)</f>
        <v>#DIV/0!</v>
      </c>
      <c r="F7" s="4" t="e">
        <f t="shared" si="0"/>
        <v>#DIV/0!</v>
      </c>
      <c r="G7" s="4">
        <f t="shared" si="1"/>
        <v>0</v>
      </c>
      <c r="H7" s="4">
        <f t="shared" si="2"/>
        <v>0</v>
      </c>
      <c r="I7" s="4">
        <f t="shared" si="3"/>
        <v>0</v>
      </c>
      <c r="J7" s="2"/>
      <c r="K7" s="2"/>
      <c r="L7" s="4">
        <f t="shared" si="4"/>
        <v>0</v>
      </c>
      <c r="M7" s="4">
        <f t="shared" si="5"/>
        <v>1</v>
      </c>
      <c r="N7" s="17" t="str" cm="1">
        <f t="array" ref="N7">INDEX(
_xlfn._xlws.FILTER(Chargers!$A$2:$A$100,Chargers!$A$2:$A$100&lt;&gt;""),
CEILING(
_xlfn.RANK.EQ(L7,$L$2:$L$500,0)/(COUNTA($L$2:$L$500)/COUNTA(_xlfn._xlws.FILTER(Chargers!$A$2:$A$100,Chargers!$A$2:$A$100&lt;&gt;""))),
1
)
)</f>
        <v>A</v>
      </c>
      <c r="O7" s="14"/>
    </row>
    <row r="8" spans="1:24" x14ac:dyDescent="0.35">
      <c r="A8" s="38">
        <v>7</v>
      </c>
      <c r="B8" s="5"/>
      <c r="C8" s="5"/>
      <c r="D8" s="4" t="e">
        <f>IF(INT(B8)=0,ROUNDDOWN((HOUR(B8)*60+MINUTE(B8))/General_info!$B$2,0),INT(((B8-INT($P$4))*24*60)/General_info!$B$2)+1)</f>
        <v>#DIV/0!</v>
      </c>
      <c r="E8" s="4" t="e">
        <f>IF(INT(C8)=0,ROUNDDOWN((HOUR(C8)*60+MINUTE(C8))/General_info!$B$2,0)+IF(B8&gt;C8,(60*24/General_info!$B$2),0),INT(((C8-INT($P$4))*24*60)/General_info!$B$2)+1)</f>
        <v>#DIV/0!</v>
      </c>
      <c r="F8" s="4" t="e">
        <f t="shared" si="0"/>
        <v>#DIV/0!</v>
      </c>
      <c r="G8" s="4">
        <f t="shared" si="1"/>
        <v>0</v>
      </c>
      <c r="H8" s="4">
        <f t="shared" si="2"/>
        <v>0</v>
      </c>
      <c r="I8" s="4">
        <f t="shared" si="3"/>
        <v>0</v>
      </c>
      <c r="J8" s="2"/>
      <c r="K8" s="2"/>
      <c r="L8" s="4">
        <f t="shared" si="4"/>
        <v>0</v>
      </c>
      <c r="M8" s="4">
        <f t="shared" si="5"/>
        <v>1</v>
      </c>
      <c r="N8" s="17" t="str" cm="1">
        <f t="array" ref="N8">INDEX(
_xlfn._xlws.FILTER(Chargers!$A$2:$A$100,Chargers!$A$2:$A$100&lt;&gt;""),
CEILING(
_xlfn.RANK.EQ(L8,$L$2:$L$500,0)/(COUNTA($L$2:$L$500)/COUNTA(_xlfn._xlws.FILTER(Chargers!$A$2:$A$100,Chargers!$A$2:$A$100&lt;&gt;""))),
1
)
)</f>
        <v>A</v>
      </c>
    </row>
    <row r="9" spans="1:24" x14ac:dyDescent="0.35">
      <c r="A9" s="38">
        <v>8</v>
      </c>
      <c r="B9" s="5"/>
      <c r="C9" s="5"/>
      <c r="D9" s="4" t="e">
        <f>IF(INT(B9)=0,ROUNDDOWN((HOUR(B9)*60+MINUTE(B9))/General_info!$B$2,0),INT(((B9-INT($P$4))*24*60)/General_info!$B$2)+1)</f>
        <v>#DIV/0!</v>
      </c>
      <c r="E9" s="4" t="e">
        <f>IF(INT(C9)=0,ROUNDDOWN((HOUR(C9)*60+MINUTE(C9))/General_info!$B$2,0)+IF(B9&gt;C9,(60*24/General_info!$B$2),0),INT(((C9-INT($P$4))*24*60)/General_info!$B$2)+1)</f>
        <v>#DIV/0!</v>
      </c>
      <c r="F9" s="4" t="e">
        <f t="shared" si="0"/>
        <v>#DIV/0!</v>
      </c>
      <c r="G9" s="4">
        <f t="shared" si="1"/>
        <v>0</v>
      </c>
      <c r="H9" s="4">
        <f t="shared" si="2"/>
        <v>0</v>
      </c>
      <c r="I9" s="4">
        <f t="shared" si="3"/>
        <v>0</v>
      </c>
      <c r="J9" s="2"/>
      <c r="K9" s="2"/>
      <c r="L9" s="4">
        <f t="shared" si="4"/>
        <v>0</v>
      </c>
      <c r="M9" s="4">
        <f t="shared" si="5"/>
        <v>1</v>
      </c>
      <c r="N9" s="17" t="str" cm="1">
        <f t="array" ref="N9">INDEX(
_xlfn._xlws.FILTER(Chargers!$A$2:$A$100,Chargers!$A$2:$A$100&lt;&gt;""),
CEILING(
_xlfn.RANK.EQ(L9,$L$2:$L$500,0)/(COUNTA($L$2:$L$500)/COUNTA(_xlfn._xlws.FILTER(Chargers!$A$2:$A$100,Chargers!$A$2:$A$100&lt;&gt;""))),
1
)
)</f>
        <v>A</v>
      </c>
    </row>
    <row r="10" spans="1:24" x14ac:dyDescent="0.35">
      <c r="A10" s="38">
        <v>9</v>
      </c>
      <c r="B10" s="5"/>
      <c r="C10" s="5"/>
      <c r="D10" s="4" t="e">
        <f>IF(INT(B10)=0,ROUNDDOWN((HOUR(B10)*60+MINUTE(B10))/General_info!$B$2,0),INT(((B10-INT($P$4))*24*60)/General_info!$B$2)+1)</f>
        <v>#DIV/0!</v>
      </c>
      <c r="E10" s="4" t="e">
        <f>IF(INT(C10)=0,ROUNDDOWN((HOUR(C10)*60+MINUTE(C10))/General_info!$B$2,0)+IF(B10&gt;C10,(60*24/General_info!$B$2),0),INT(((C10-INT($P$4))*24*60)/General_info!$B$2)+1)</f>
        <v>#DIV/0!</v>
      </c>
      <c r="F10" s="4" t="e">
        <f t="shared" si="0"/>
        <v>#DIV/0!</v>
      </c>
      <c r="G10" s="4">
        <f t="shared" si="1"/>
        <v>0</v>
      </c>
      <c r="H10" s="4">
        <f t="shared" si="2"/>
        <v>0</v>
      </c>
      <c r="I10" s="4">
        <f t="shared" si="3"/>
        <v>0</v>
      </c>
      <c r="J10" s="2"/>
      <c r="K10" s="2"/>
      <c r="L10" s="4">
        <f t="shared" si="4"/>
        <v>0</v>
      </c>
      <c r="M10" s="4">
        <f t="shared" si="5"/>
        <v>1</v>
      </c>
      <c r="N10" s="17" t="str" cm="1">
        <f t="array" ref="N10">INDEX(
_xlfn._xlws.FILTER(Chargers!$A$2:$A$100,Chargers!$A$2:$A$100&lt;&gt;""),
CEILING(
_xlfn.RANK.EQ(L10,$L$2:$L$500,0)/(COUNTA($L$2:$L$500)/COUNTA(_xlfn._xlws.FILTER(Chargers!$A$2:$A$100,Chargers!$A$2:$A$100&lt;&gt;""))),
1
)
)</f>
        <v>A</v>
      </c>
    </row>
    <row r="11" spans="1:24" x14ac:dyDescent="0.35">
      <c r="A11" s="38">
        <v>10</v>
      </c>
      <c r="B11" s="5"/>
      <c r="C11" s="5"/>
      <c r="D11" s="4" t="e">
        <f>IF(INT(B11)=0,ROUNDDOWN((HOUR(B11)*60+MINUTE(B11))/General_info!$B$2,0),INT(((B11-INT($P$4))*24*60)/General_info!$B$2)+1)</f>
        <v>#DIV/0!</v>
      </c>
      <c r="E11" s="4" t="e">
        <f>IF(INT(C11)=0,ROUNDDOWN((HOUR(C11)*60+MINUTE(C11))/General_info!$B$2,0)+IF(B11&gt;C11,(60*24/General_info!$B$2),0),INT(((C11-INT($P$4))*24*60)/General_info!$B$2)+1)</f>
        <v>#DIV/0!</v>
      </c>
      <c r="F11" s="4" t="e">
        <f t="shared" si="0"/>
        <v>#DIV/0!</v>
      </c>
      <c r="G11" s="4">
        <f t="shared" si="1"/>
        <v>0</v>
      </c>
      <c r="H11" s="4">
        <f t="shared" si="2"/>
        <v>0</v>
      </c>
      <c r="I11" s="4">
        <f t="shared" si="3"/>
        <v>0</v>
      </c>
      <c r="J11" s="2"/>
      <c r="K11" s="2"/>
      <c r="L11" s="4">
        <f t="shared" si="4"/>
        <v>0</v>
      </c>
      <c r="M11" s="4">
        <f t="shared" si="5"/>
        <v>1</v>
      </c>
      <c r="N11" s="17" t="str" cm="1">
        <f t="array" ref="N11">INDEX(
_xlfn._xlws.FILTER(Chargers!$A$2:$A$100,Chargers!$A$2:$A$100&lt;&gt;""),
CEILING(
_xlfn.RANK.EQ(L11,$L$2:$L$500,0)/(COUNTA($L$2:$L$500)/COUNTA(_xlfn._xlws.FILTER(Chargers!$A$2:$A$100,Chargers!$A$2:$A$100&lt;&gt;""))),
1
)
)</f>
        <v>A</v>
      </c>
    </row>
    <row r="12" spans="1:24" x14ac:dyDescent="0.35">
      <c r="A12" s="38"/>
      <c r="B12" s="5"/>
      <c r="C12" s="5"/>
      <c r="D12" s="4" t="e">
        <f>IF(INT(B12)=0,ROUNDDOWN((HOUR(B12)*60+MINUTE(B12))/General_info!$B$2,0),INT(((B12-INT($P$4))*24*60)/General_info!$B$2)+1)</f>
        <v>#DIV/0!</v>
      </c>
      <c r="E12" s="4" t="e">
        <f>IF(INT(C12)=0,ROUNDDOWN((HOUR(C12)*60+MINUTE(C12))/General_info!$B$2,0)+IF(B12&gt;C12,(60*24/General_info!$B$2),0),INT(((C12-INT($P$4))*24*60)/General_info!$B$2)+1)</f>
        <v>#DIV/0!</v>
      </c>
      <c r="F12" s="4" t="e">
        <f t="shared" si="0"/>
        <v>#DIV/0!</v>
      </c>
      <c r="G12" s="4">
        <f t="shared" si="1"/>
        <v>0</v>
      </c>
      <c r="H12" s="4">
        <f t="shared" si="2"/>
        <v>0</v>
      </c>
      <c r="I12" s="4">
        <f t="shared" si="3"/>
        <v>0</v>
      </c>
      <c r="J12" s="2"/>
      <c r="K12" s="2"/>
      <c r="L12" s="4">
        <f t="shared" si="4"/>
        <v>0</v>
      </c>
      <c r="M12" s="4">
        <f t="shared" si="5"/>
        <v>1</v>
      </c>
      <c r="N12" s="17" t="str" cm="1">
        <f t="array" ref="N12">INDEX(
_xlfn._xlws.FILTER(Chargers!$A$2:$A$100,Chargers!$A$2:$A$100&lt;&gt;""),
CEILING(
_xlfn.RANK.EQ(L12,$L$2:$L$500,0)/(COUNTA($L$2:$L$500)/COUNTA(_xlfn._xlws.FILTER(Chargers!$A$2:$A$100,Chargers!$A$2:$A$100&lt;&gt;""))),
1
)
)</f>
        <v>A</v>
      </c>
    </row>
    <row r="13" spans="1:24" x14ac:dyDescent="0.35">
      <c r="A13" s="38"/>
      <c r="B13" s="5"/>
      <c r="C13" s="5"/>
      <c r="D13" s="4" t="e">
        <f>IF(INT(B13)=0,ROUNDDOWN((HOUR(B13)*60+MINUTE(B13))/General_info!$B$2,0),INT(((B13-INT($P$4))*24*60)/General_info!$B$2)+1)</f>
        <v>#DIV/0!</v>
      </c>
      <c r="E13" s="4" t="e">
        <f>IF(INT(C13)=0,ROUNDDOWN((HOUR(C13)*60+MINUTE(C13))/General_info!$B$2,0)+IF(B13&gt;C13,(60*24/General_info!$B$2),0),INT(((C13-INT($P$4))*24*60)/General_info!$B$2)+1)</f>
        <v>#DIV/0!</v>
      </c>
      <c r="F13" s="4" t="e">
        <f t="shared" si="0"/>
        <v>#DIV/0!</v>
      </c>
      <c r="G13" s="4">
        <f t="shared" si="1"/>
        <v>0</v>
      </c>
      <c r="H13" s="4">
        <f t="shared" si="2"/>
        <v>0</v>
      </c>
      <c r="I13" s="4">
        <f t="shared" si="3"/>
        <v>0</v>
      </c>
      <c r="J13" s="2"/>
      <c r="K13" s="2"/>
      <c r="L13" s="4">
        <f t="shared" si="4"/>
        <v>0</v>
      </c>
      <c r="M13" s="4">
        <f t="shared" si="5"/>
        <v>1</v>
      </c>
      <c r="N13" s="17" t="str" cm="1">
        <f t="array" ref="N13">INDEX(
_xlfn._xlws.FILTER(Chargers!$A$2:$A$100,Chargers!$A$2:$A$100&lt;&gt;""),
CEILING(
_xlfn.RANK.EQ(L13,$L$2:$L$500,0)/(COUNTA($L$2:$L$500)/COUNTA(_xlfn._xlws.FILTER(Chargers!$A$2:$A$100,Chargers!$A$2:$A$100&lt;&gt;""))),
1
)
)</f>
        <v>A</v>
      </c>
    </row>
    <row r="14" spans="1:24" x14ac:dyDescent="0.35">
      <c r="A14" s="38"/>
      <c r="B14" s="5"/>
      <c r="C14" s="5"/>
      <c r="D14" s="4" t="e">
        <f>IF(INT(B14)=0,ROUNDDOWN((HOUR(B14)*60+MINUTE(B14))/General_info!$B$2,0),INT(((B14-INT($P$4))*24*60)/General_info!$B$2)+1)</f>
        <v>#DIV/0!</v>
      </c>
      <c r="E14" s="4" t="e">
        <f>IF(INT(C14)=0,ROUNDDOWN((HOUR(C14)*60+MINUTE(C14))/General_info!$B$2,0)+IF(B14&gt;C14,(60*24/General_info!$B$2),0),INT(((C14-INT($P$4))*24*60)/General_info!$B$2)+1)</f>
        <v>#DIV/0!</v>
      </c>
      <c r="F14" s="4" t="e">
        <f t="shared" si="0"/>
        <v>#DIV/0!</v>
      </c>
      <c r="G14" s="4">
        <f t="shared" si="1"/>
        <v>0</v>
      </c>
      <c r="H14" s="4">
        <f t="shared" si="2"/>
        <v>0</v>
      </c>
      <c r="I14" s="4">
        <f t="shared" si="3"/>
        <v>0</v>
      </c>
      <c r="J14" s="2"/>
      <c r="K14" s="2"/>
      <c r="L14" s="4">
        <f t="shared" si="4"/>
        <v>0</v>
      </c>
      <c r="M14" s="4">
        <f t="shared" si="5"/>
        <v>1</v>
      </c>
      <c r="N14" s="17" t="str" cm="1">
        <f t="array" ref="N14">INDEX(
_xlfn._xlws.FILTER(Chargers!$A$2:$A$100,Chargers!$A$2:$A$100&lt;&gt;""),
CEILING(
_xlfn.RANK.EQ(L14,$L$2:$L$500,0)/(COUNTA($L$2:$L$500)/COUNTA(_xlfn._xlws.FILTER(Chargers!$A$2:$A$100,Chargers!$A$2:$A$100&lt;&gt;""))),
1
)
)</f>
        <v>A</v>
      </c>
    </row>
    <row r="15" spans="1:24" x14ac:dyDescent="0.35">
      <c r="A15" s="38"/>
      <c r="B15" s="5"/>
      <c r="C15" s="5"/>
      <c r="D15" s="4" t="e">
        <f>IF(INT(B15)=0,ROUNDDOWN((HOUR(B15)*60+MINUTE(B15))/General_info!$B$2,0),INT(((B15-INT($P$4))*24*60)/General_info!$B$2)+1)</f>
        <v>#DIV/0!</v>
      </c>
      <c r="E15" s="4" t="e">
        <f>IF(INT(C15)=0,ROUNDDOWN((HOUR(C15)*60+MINUTE(C15))/General_info!$B$2,0)+IF(B15&gt;C15,(60*24/General_info!$B$2),0),INT(((C15-INT($P$4))*24*60)/General_info!$B$2)+1)</f>
        <v>#DIV/0!</v>
      </c>
      <c r="F15" s="4" t="e">
        <f t="shared" si="0"/>
        <v>#DIV/0!</v>
      </c>
      <c r="G15" s="4">
        <f t="shared" si="1"/>
        <v>0</v>
      </c>
      <c r="H15" s="4">
        <f t="shared" si="2"/>
        <v>0</v>
      </c>
      <c r="I15" s="4">
        <f t="shared" si="3"/>
        <v>0</v>
      </c>
      <c r="J15" s="2"/>
      <c r="K15" s="2"/>
      <c r="L15" s="4">
        <f t="shared" si="4"/>
        <v>0</v>
      </c>
      <c r="M15" s="4">
        <f t="shared" si="5"/>
        <v>1</v>
      </c>
      <c r="N15" s="17" t="str" cm="1">
        <f t="array" ref="N15">INDEX(
_xlfn._xlws.FILTER(Chargers!$A$2:$A$100,Chargers!$A$2:$A$100&lt;&gt;""),
CEILING(
_xlfn.RANK.EQ(L15,$L$2:$L$500,0)/(COUNTA($L$2:$L$500)/COUNTA(_xlfn._xlws.FILTER(Chargers!$A$2:$A$100,Chargers!$A$2:$A$100&lt;&gt;""))),
1
)
)</f>
        <v>A</v>
      </c>
    </row>
    <row r="16" spans="1:24" x14ac:dyDescent="0.35">
      <c r="A16" s="38"/>
      <c r="B16" s="5"/>
      <c r="C16" s="5"/>
      <c r="D16" s="4" t="e">
        <f>IF(INT(B16)=0,ROUNDDOWN((HOUR(B16)*60+MINUTE(B16))/General_info!$B$2,0),INT(((B16-INT($P$4))*24*60)/General_info!$B$2)+1)</f>
        <v>#DIV/0!</v>
      </c>
      <c r="E16" s="4" t="e">
        <f>IF(INT(C16)=0,ROUNDDOWN((HOUR(C16)*60+MINUTE(C16))/General_info!$B$2,0)+IF(B16&gt;C16,(60*24/General_info!$B$2),0),INT(((C16-INT($P$4))*24*60)/General_info!$B$2)+1)</f>
        <v>#DIV/0!</v>
      </c>
      <c r="F16" s="4" t="e">
        <f t="shared" si="0"/>
        <v>#DIV/0!</v>
      </c>
      <c r="G16" s="4">
        <f t="shared" si="1"/>
        <v>0</v>
      </c>
      <c r="H16" s="4">
        <f t="shared" si="2"/>
        <v>0</v>
      </c>
      <c r="I16" s="4">
        <f t="shared" si="3"/>
        <v>0</v>
      </c>
      <c r="J16" s="2"/>
      <c r="K16" s="2"/>
      <c r="L16" s="4">
        <f t="shared" si="4"/>
        <v>0</v>
      </c>
      <c r="M16" s="4">
        <f t="shared" si="5"/>
        <v>1</v>
      </c>
      <c r="N16" s="17" t="str" cm="1">
        <f t="array" ref="N16">INDEX(
_xlfn._xlws.FILTER(Chargers!$A$2:$A$100,Chargers!$A$2:$A$100&lt;&gt;""),
CEILING(
_xlfn.RANK.EQ(L16,$L$2:$L$500,0)/(COUNTA($L$2:$L$500)/COUNTA(_xlfn._xlws.FILTER(Chargers!$A$2:$A$100,Chargers!$A$2:$A$100&lt;&gt;""))),
1
)
)</f>
        <v>A</v>
      </c>
    </row>
    <row r="17" spans="1:14" x14ac:dyDescent="0.35">
      <c r="A17" s="38"/>
      <c r="B17" s="5"/>
      <c r="C17" s="5"/>
      <c r="D17" s="4" t="e">
        <f>IF(INT(B17)=0,ROUNDDOWN((HOUR(B17)*60+MINUTE(B17))/General_info!$B$2,0),INT(((B17-INT($P$4))*24*60)/General_info!$B$2)+1)</f>
        <v>#DIV/0!</v>
      </c>
      <c r="E17" s="4" t="e">
        <f>IF(INT(C17)=0,ROUNDDOWN((HOUR(C17)*60+MINUTE(C17))/General_info!$B$2,0)+IF(B17&gt;C17,(60*24/General_info!$B$2),0),INT(((C17-INT($P$4))*24*60)/General_info!$B$2)+1)</f>
        <v>#DIV/0!</v>
      </c>
      <c r="F17" s="4" t="e">
        <f t="shared" si="0"/>
        <v>#DIV/0!</v>
      </c>
      <c r="G17" s="4">
        <f t="shared" si="1"/>
        <v>0</v>
      </c>
      <c r="H17" s="4">
        <f t="shared" si="2"/>
        <v>0</v>
      </c>
      <c r="I17" s="4">
        <f t="shared" si="3"/>
        <v>0</v>
      </c>
      <c r="J17" s="2"/>
      <c r="K17" s="2"/>
      <c r="L17" s="4">
        <f t="shared" si="4"/>
        <v>0</v>
      </c>
      <c r="M17" s="4">
        <f t="shared" si="5"/>
        <v>1</v>
      </c>
      <c r="N17" s="17" t="str" cm="1">
        <f t="array" ref="N17">INDEX(
_xlfn._xlws.FILTER(Chargers!$A$2:$A$100,Chargers!$A$2:$A$100&lt;&gt;""),
CEILING(
_xlfn.RANK.EQ(L17,$L$2:$L$500,0)/(COUNTA($L$2:$L$500)/COUNTA(_xlfn._xlws.FILTER(Chargers!$A$2:$A$100,Chargers!$A$2:$A$100&lt;&gt;""))),
1
)
)</f>
        <v>A</v>
      </c>
    </row>
    <row r="18" spans="1:14" x14ac:dyDescent="0.35">
      <c r="A18" s="38"/>
      <c r="B18" s="5"/>
      <c r="C18" s="5"/>
      <c r="D18" s="4" t="e">
        <f>IF(INT(B18)=0,ROUNDDOWN((HOUR(B18)*60+MINUTE(B18))/General_info!$B$2,0),INT(((B18-INT($P$4))*24*60)/General_info!$B$2)+1)</f>
        <v>#DIV/0!</v>
      </c>
      <c r="E18" s="4" t="e">
        <f>IF(INT(C18)=0,ROUNDDOWN((HOUR(C18)*60+MINUTE(C18))/General_info!$B$2,0)+IF(B18&gt;C18,(60*24/General_info!$B$2),0),INT(((C18-INT($P$4))*24*60)/General_info!$B$2)+1)</f>
        <v>#DIV/0!</v>
      </c>
      <c r="F18" s="4" t="e">
        <f t="shared" si="0"/>
        <v>#DIV/0!</v>
      </c>
      <c r="G18" s="4">
        <f t="shared" si="1"/>
        <v>0</v>
      </c>
      <c r="H18" s="4">
        <f t="shared" si="2"/>
        <v>0</v>
      </c>
      <c r="I18" s="4">
        <f t="shared" si="3"/>
        <v>0</v>
      </c>
      <c r="J18" s="2"/>
      <c r="K18" s="2"/>
      <c r="L18" s="4">
        <f t="shared" si="4"/>
        <v>0</v>
      </c>
      <c r="M18" s="4">
        <f t="shared" si="5"/>
        <v>1</v>
      </c>
      <c r="N18" s="17" t="str" cm="1">
        <f t="array" ref="N18">INDEX(
_xlfn._xlws.FILTER(Chargers!$A$2:$A$100,Chargers!$A$2:$A$100&lt;&gt;""),
CEILING(
_xlfn.RANK.EQ(L18,$L$2:$L$500,0)/(COUNTA($L$2:$L$500)/COUNTA(_xlfn._xlws.FILTER(Chargers!$A$2:$A$100,Chargers!$A$2:$A$100&lt;&gt;""))),
1
)
)</f>
        <v>A</v>
      </c>
    </row>
    <row r="19" spans="1:14" x14ac:dyDescent="0.35">
      <c r="A19" s="38"/>
      <c r="B19" s="5"/>
      <c r="C19" s="5"/>
      <c r="D19" s="4" t="e">
        <f>IF(INT(B19)=0,ROUNDDOWN((HOUR(B19)*60+MINUTE(B19))/General_info!$B$2,0),INT(((B19-INT($P$4))*24*60)/General_info!$B$2)+1)</f>
        <v>#DIV/0!</v>
      </c>
      <c r="E19" s="4" t="e">
        <f>IF(INT(C19)=0,ROUNDDOWN((HOUR(C19)*60+MINUTE(C19))/General_info!$B$2,0)+IF(B19&gt;C19,(60*24/General_info!$B$2),0),INT(((C19-INT($P$4))*24*60)/General_info!$B$2)+1)</f>
        <v>#DIV/0!</v>
      </c>
      <c r="F19" s="4" t="e">
        <f t="shared" si="0"/>
        <v>#DIV/0!</v>
      </c>
      <c r="G19" s="4">
        <f t="shared" si="1"/>
        <v>0</v>
      </c>
      <c r="H19" s="4">
        <f t="shared" si="2"/>
        <v>0</v>
      </c>
      <c r="I19" s="4">
        <f t="shared" si="3"/>
        <v>0</v>
      </c>
      <c r="J19" s="2"/>
      <c r="K19" s="2"/>
      <c r="L19" s="4">
        <f t="shared" si="4"/>
        <v>0</v>
      </c>
      <c r="M19" s="4">
        <f t="shared" si="5"/>
        <v>1</v>
      </c>
      <c r="N19" s="17" t="str" cm="1">
        <f t="array" ref="N19">INDEX(
_xlfn._xlws.FILTER(Chargers!$A$2:$A$100,Chargers!$A$2:$A$100&lt;&gt;""),
CEILING(
_xlfn.RANK.EQ(L19,$L$2:$L$500,0)/(COUNTA($L$2:$L$500)/COUNTA(_xlfn._xlws.FILTER(Chargers!$A$2:$A$100,Chargers!$A$2:$A$100&lt;&gt;""))),
1
)
)</f>
        <v>A</v>
      </c>
    </row>
    <row r="20" spans="1:14" x14ac:dyDescent="0.35">
      <c r="A20" s="38"/>
      <c r="B20" s="5"/>
      <c r="C20" s="5"/>
      <c r="D20" s="4" t="e">
        <f>IF(INT(B20)=0,ROUNDDOWN((HOUR(B20)*60+MINUTE(B20))/General_info!$B$2,0),INT(((B20-INT($P$4))*24*60)/General_info!$B$2)+1)</f>
        <v>#DIV/0!</v>
      </c>
      <c r="E20" s="4" t="e">
        <f>IF(INT(C20)=0,ROUNDDOWN((HOUR(C20)*60+MINUTE(C20))/General_info!$B$2,0)+IF(B20&gt;C20,(60*24/General_info!$B$2),0),INT(((C20-INT($P$4))*24*60)/General_info!$B$2)+1)</f>
        <v>#DIV/0!</v>
      </c>
      <c r="F20" s="4" t="e">
        <f t="shared" si="0"/>
        <v>#DIV/0!</v>
      </c>
      <c r="G20" s="4">
        <f t="shared" si="1"/>
        <v>0</v>
      </c>
      <c r="H20" s="4">
        <f t="shared" si="2"/>
        <v>0</v>
      </c>
      <c r="I20" s="4">
        <f t="shared" si="3"/>
        <v>0</v>
      </c>
      <c r="J20" s="2"/>
      <c r="K20" s="2"/>
      <c r="L20" s="4">
        <f t="shared" si="4"/>
        <v>0</v>
      </c>
      <c r="M20" s="4">
        <f t="shared" si="5"/>
        <v>1</v>
      </c>
      <c r="N20" s="17" t="str" cm="1">
        <f t="array" ref="N20">INDEX(
_xlfn._xlws.FILTER(Chargers!$A$2:$A$100,Chargers!$A$2:$A$100&lt;&gt;""),
CEILING(
_xlfn.RANK.EQ(L20,$L$2:$L$500,0)/(COUNTA($L$2:$L$500)/COUNTA(_xlfn._xlws.FILTER(Chargers!$A$2:$A$100,Chargers!$A$2:$A$100&lt;&gt;""))),
1
)
)</f>
        <v>A</v>
      </c>
    </row>
    <row r="21" spans="1:14" x14ac:dyDescent="0.35">
      <c r="A21" s="38"/>
      <c r="B21" s="5"/>
      <c r="C21" s="5"/>
      <c r="D21" s="4" t="e">
        <f>IF(INT(B21)=0,ROUNDDOWN((HOUR(B21)*60+MINUTE(B21))/General_info!$B$2,0),INT(((B21-INT($P$4))*24*60)/General_info!$B$2)+1)</f>
        <v>#DIV/0!</v>
      </c>
      <c r="E21" s="4" t="e">
        <f>IF(INT(C21)=0,ROUNDDOWN((HOUR(C21)*60+MINUTE(C21))/General_info!$B$2,0)+IF(B21&gt;C21,(60*24/General_info!$B$2),0),INT(((C21-INT($P$4))*24*60)/General_info!$B$2)+1)</f>
        <v>#DIV/0!</v>
      </c>
      <c r="F21" s="4" t="e">
        <f t="shared" ref="F21:F47" si="6">E21-D21</f>
        <v>#DIV/0!</v>
      </c>
      <c r="G21" s="4">
        <f t="shared" ref="G21:G47" si="7">ROUNDDOWN((HOUR(B21)*60+MINUTE(B21))/60,0)</f>
        <v>0</v>
      </c>
      <c r="H21" s="4">
        <f t="shared" ref="H21:H47" si="8">ROUNDDOWN((HOUR(C21)*60+MINUTE(C21))/60,0)+IF(B21&gt;C21,(24),0)</f>
        <v>0</v>
      </c>
      <c r="I21" s="4">
        <f t="shared" ref="I21:I47" si="9">H21-G21</f>
        <v>0</v>
      </c>
      <c r="J21" s="2"/>
      <c r="K21" s="2"/>
      <c r="L21" s="4">
        <f t="shared" si="4"/>
        <v>0</v>
      </c>
      <c r="M21" s="4">
        <f t="shared" si="5"/>
        <v>1</v>
      </c>
      <c r="N21" s="17" t="str" cm="1">
        <f t="array" ref="N21">INDEX(
_xlfn._xlws.FILTER(Chargers!$A$2:$A$100,Chargers!$A$2:$A$100&lt;&gt;""),
CEILING(
_xlfn.RANK.EQ(L21,$L$2:$L$500,0)/(COUNTA($L$2:$L$500)/COUNTA(_xlfn._xlws.FILTER(Chargers!$A$2:$A$100,Chargers!$A$2:$A$100&lt;&gt;""))),
1
)
)</f>
        <v>A</v>
      </c>
    </row>
    <row r="22" spans="1:14" x14ac:dyDescent="0.35">
      <c r="A22" s="38"/>
      <c r="B22" s="5"/>
      <c r="C22" s="5"/>
      <c r="D22" s="4" t="e">
        <f>IF(INT(B22)=0,ROUNDDOWN((HOUR(B22)*60+MINUTE(B22))/General_info!$B$2,0),INT(((B22-INT($P$4))*24*60)/General_info!$B$2)+1)</f>
        <v>#DIV/0!</v>
      </c>
      <c r="E22" s="4" t="e">
        <f>IF(INT(C22)=0,ROUNDDOWN((HOUR(C22)*60+MINUTE(C22))/General_info!$B$2,0)+IF(B22&gt;C22,(60*24/General_info!$B$2),0),INT(((C22-INT($P$4))*24*60)/General_info!$B$2)+1)</f>
        <v>#DIV/0!</v>
      </c>
      <c r="F22" s="4" t="e">
        <f t="shared" si="6"/>
        <v>#DIV/0!</v>
      </c>
      <c r="G22" s="4">
        <f t="shared" si="7"/>
        <v>0</v>
      </c>
      <c r="H22" s="4">
        <f t="shared" si="8"/>
        <v>0</v>
      </c>
      <c r="I22" s="4">
        <f t="shared" si="9"/>
        <v>0</v>
      </c>
      <c r="J22" s="2"/>
      <c r="K22" s="2"/>
      <c r="L22" s="4">
        <f t="shared" si="4"/>
        <v>0</v>
      </c>
      <c r="M22" s="4">
        <f t="shared" si="5"/>
        <v>1</v>
      </c>
      <c r="N22" s="17" t="str" cm="1">
        <f t="array" ref="N22">INDEX(
_xlfn._xlws.FILTER(Chargers!$A$2:$A$100,Chargers!$A$2:$A$100&lt;&gt;""),
CEILING(
_xlfn.RANK.EQ(L22,$L$2:$L$500,0)/(COUNTA($L$2:$L$500)/COUNTA(_xlfn._xlws.FILTER(Chargers!$A$2:$A$100,Chargers!$A$2:$A$100&lt;&gt;""))),
1
)
)</f>
        <v>A</v>
      </c>
    </row>
    <row r="23" spans="1:14" x14ac:dyDescent="0.35">
      <c r="A23" s="38"/>
      <c r="B23" s="5"/>
      <c r="C23" s="5"/>
      <c r="D23" s="4" t="e">
        <f>IF(INT(B23)=0,ROUNDDOWN((HOUR(B23)*60+MINUTE(B23))/General_info!$B$2,0),INT(((B23-INT($P$4))*24*60)/General_info!$B$2)+1)</f>
        <v>#DIV/0!</v>
      </c>
      <c r="E23" s="4" t="e">
        <f>IF(INT(C23)=0,ROUNDDOWN((HOUR(C23)*60+MINUTE(C23))/General_info!$B$2,0)+IF(B23&gt;C23,(60*24/General_info!$B$2),0),INT(((C23-INT($P$4))*24*60)/General_info!$B$2)+1)</f>
        <v>#DIV/0!</v>
      </c>
      <c r="F23" s="4" t="e">
        <f t="shared" si="6"/>
        <v>#DIV/0!</v>
      </c>
      <c r="G23" s="4">
        <f t="shared" si="7"/>
        <v>0</v>
      </c>
      <c r="H23" s="4">
        <f t="shared" si="8"/>
        <v>0</v>
      </c>
      <c r="I23" s="4">
        <f t="shared" si="9"/>
        <v>0</v>
      </c>
      <c r="J23" s="2"/>
      <c r="K23" s="2"/>
      <c r="L23" s="4">
        <f t="shared" si="4"/>
        <v>0</v>
      </c>
      <c r="M23" s="4">
        <f t="shared" si="5"/>
        <v>1</v>
      </c>
      <c r="N23" s="17" t="str" cm="1">
        <f t="array" ref="N23">INDEX(
_xlfn._xlws.FILTER(Chargers!$A$2:$A$100,Chargers!$A$2:$A$100&lt;&gt;""),
CEILING(
_xlfn.RANK.EQ(L23,$L$2:$L$500,0)/(COUNTA($L$2:$L$500)/COUNTA(_xlfn._xlws.FILTER(Chargers!$A$2:$A$100,Chargers!$A$2:$A$100&lt;&gt;""))),
1
)
)</f>
        <v>A</v>
      </c>
    </row>
    <row r="24" spans="1:14" x14ac:dyDescent="0.35">
      <c r="A24" s="38"/>
      <c r="B24" s="5"/>
      <c r="C24" s="5"/>
      <c r="D24" s="4" t="e">
        <f>IF(INT(B24)=0,ROUNDDOWN((HOUR(B24)*60+MINUTE(B24))/General_info!$B$2,0),INT(((B24-INT($P$4))*24*60)/General_info!$B$2)+1)</f>
        <v>#DIV/0!</v>
      </c>
      <c r="E24" s="4" t="e">
        <f>IF(INT(C24)=0,ROUNDDOWN((HOUR(C24)*60+MINUTE(C24))/General_info!$B$2,0)+IF(B24&gt;C24,(60*24/General_info!$B$2),0),INT(((C24-INT($P$4))*24*60)/General_info!$B$2)+1)</f>
        <v>#DIV/0!</v>
      </c>
      <c r="F24" s="4" t="e">
        <f t="shared" si="6"/>
        <v>#DIV/0!</v>
      </c>
      <c r="G24" s="4">
        <f t="shared" si="7"/>
        <v>0</v>
      </c>
      <c r="H24" s="4">
        <f t="shared" si="8"/>
        <v>0</v>
      </c>
      <c r="I24" s="4">
        <f t="shared" si="9"/>
        <v>0</v>
      </c>
      <c r="J24" s="2"/>
      <c r="K24" s="2"/>
      <c r="L24" s="4">
        <f t="shared" si="4"/>
        <v>0</v>
      </c>
      <c r="M24" s="4">
        <f t="shared" si="5"/>
        <v>1</v>
      </c>
      <c r="N24" s="17" t="str" cm="1">
        <f t="array" ref="N24">INDEX(
_xlfn._xlws.FILTER(Chargers!$A$2:$A$100,Chargers!$A$2:$A$100&lt;&gt;""),
CEILING(
_xlfn.RANK.EQ(L24,$L$2:$L$500,0)/(COUNTA($L$2:$L$500)/COUNTA(_xlfn._xlws.FILTER(Chargers!$A$2:$A$100,Chargers!$A$2:$A$100&lt;&gt;""))),
1
)
)</f>
        <v>A</v>
      </c>
    </row>
    <row r="25" spans="1:14" x14ac:dyDescent="0.35">
      <c r="A25" s="38"/>
      <c r="B25" s="5"/>
      <c r="C25" s="5"/>
      <c r="D25" s="4" t="e">
        <f>IF(INT(B25)=0,ROUNDDOWN((HOUR(B25)*60+MINUTE(B25))/General_info!$B$2,0),INT(((B25-INT($P$4))*24*60)/General_info!$B$2)+1)</f>
        <v>#DIV/0!</v>
      </c>
      <c r="E25" s="4" t="e">
        <f>IF(INT(C25)=0,ROUNDDOWN((HOUR(C25)*60+MINUTE(C25))/General_info!$B$2,0)+IF(B25&gt;C25,(60*24/General_info!$B$2),0),INT(((C25-INT($P$4))*24*60)/General_info!$B$2)+1)</f>
        <v>#DIV/0!</v>
      </c>
      <c r="F25" s="4" t="e">
        <f t="shared" si="6"/>
        <v>#DIV/0!</v>
      </c>
      <c r="G25" s="4">
        <f t="shared" si="7"/>
        <v>0</v>
      </c>
      <c r="H25" s="4">
        <f t="shared" si="8"/>
        <v>0</v>
      </c>
      <c r="I25" s="4">
        <f t="shared" si="9"/>
        <v>0</v>
      </c>
      <c r="J25" s="2"/>
      <c r="K25" s="2"/>
      <c r="L25" s="4">
        <f t="shared" si="4"/>
        <v>0</v>
      </c>
      <c r="M25" s="4">
        <f t="shared" si="5"/>
        <v>1</v>
      </c>
      <c r="N25" s="17" t="str" cm="1">
        <f t="array" ref="N25">INDEX(
_xlfn._xlws.FILTER(Chargers!$A$2:$A$100,Chargers!$A$2:$A$100&lt;&gt;""),
CEILING(
_xlfn.RANK.EQ(L25,$L$2:$L$500,0)/(COUNTA($L$2:$L$500)/COUNTA(_xlfn._xlws.FILTER(Chargers!$A$2:$A$100,Chargers!$A$2:$A$100&lt;&gt;""))),
1
)
)</f>
        <v>A</v>
      </c>
    </row>
    <row r="26" spans="1:14" x14ac:dyDescent="0.35">
      <c r="A26" s="38"/>
      <c r="B26" s="5"/>
      <c r="C26" s="5"/>
      <c r="D26" s="4" t="e">
        <f>IF(INT(B26)=0,ROUNDDOWN((HOUR(B26)*60+MINUTE(B26))/General_info!$B$2,0),INT(((B26-INT($P$4))*24*60)/General_info!$B$2)+1)</f>
        <v>#DIV/0!</v>
      </c>
      <c r="E26" s="4" t="e">
        <f>IF(INT(C26)=0,ROUNDDOWN((HOUR(C26)*60+MINUTE(C26))/General_info!$B$2,0)+IF(B26&gt;C26,(60*24/General_info!$B$2),0),INT(((C26-INT($P$4))*24*60)/General_info!$B$2)+1)</f>
        <v>#DIV/0!</v>
      </c>
      <c r="F26" s="4" t="e">
        <f t="shared" si="6"/>
        <v>#DIV/0!</v>
      </c>
      <c r="G26" s="4">
        <f t="shared" si="7"/>
        <v>0</v>
      </c>
      <c r="H26" s="4">
        <f t="shared" si="8"/>
        <v>0</v>
      </c>
      <c r="I26" s="4">
        <f t="shared" si="9"/>
        <v>0</v>
      </c>
      <c r="J26" s="2"/>
      <c r="K26" s="2"/>
      <c r="L26" s="4">
        <f t="shared" si="4"/>
        <v>0</v>
      </c>
      <c r="M26" s="4">
        <f t="shared" si="5"/>
        <v>1</v>
      </c>
      <c r="N26" s="17" t="str" cm="1">
        <f t="array" ref="N26">INDEX(
_xlfn._xlws.FILTER(Chargers!$A$2:$A$100,Chargers!$A$2:$A$100&lt;&gt;""),
CEILING(
_xlfn.RANK.EQ(L26,$L$2:$L$500,0)/(COUNTA($L$2:$L$500)/COUNTA(_xlfn._xlws.FILTER(Chargers!$A$2:$A$100,Chargers!$A$2:$A$100&lt;&gt;""))),
1
)
)</f>
        <v>A</v>
      </c>
    </row>
    <row r="27" spans="1:14" x14ac:dyDescent="0.35">
      <c r="A27" s="38"/>
      <c r="B27" s="5"/>
      <c r="C27" s="5"/>
      <c r="D27" s="4" t="e">
        <f>IF(INT(B27)=0,ROUNDDOWN((HOUR(B27)*60+MINUTE(B27))/General_info!$B$2,0),INT(((B27-INT($P$4))*24*60)/General_info!$B$2)+1)</f>
        <v>#DIV/0!</v>
      </c>
      <c r="E27" s="4" t="e">
        <f>IF(INT(C27)=0,ROUNDDOWN((HOUR(C27)*60+MINUTE(C27))/General_info!$B$2,0)+IF(B27&gt;C27,(60*24/General_info!$B$2),0),INT(((C27-INT($P$4))*24*60)/General_info!$B$2)+1)</f>
        <v>#DIV/0!</v>
      </c>
      <c r="F27" s="4" t="e">
        <f t="shared" si="6"/>
        <v>#DIV/0!</v>
      </c>
      <c r="G27" s="4">
        <f t="shared" si="7"/>
        <v>0</v>
      </c>
      <c r="H27" s="4">
        <f t="shared" si="8"/>
        <v>0</v>
      </c>
      <c r="I27" s="4">
        <f t="shared" si="9"/>
        <v>0</v>
      </c>
      <c r="J27" s="2"/>
      <c r="K27" s="2"/>
      <c r="L27" s="4">
        <f t="shared" si="4"/>
        <v>0</v>
      </c>
      <c r="M27" s="4">
        <f t="shared" si="5"/>
        <v>1</v>
      </c>
      <c r="N27" s="17" t="str" cm="1">
        <f t="array" ref="N27">INDEX(
_xlfn._xlws.FILTER(Chargers!$A$2:$A$100,Chargers!$A$2:$A$100&lt;&gt;""),
CEILING(
_xlfn.RANK.EQ(L27,$L$2:$L$500,0)/(COUNTA($L$2:$L$500)/COUNTA(_xlfn._xlws.FILTER(Chargers!$A$2:$A$100,Chargers!$A$2:$A$100&lt;&gt;""))),
1
)
)</f>
        <v>A</v>
      </c>
    </row>
    <row r="28" spans="1:14" x14ac:dyDescent="0.35">
      <c r="A28" s="38"/>
      <c r="B28" s="5"/>
      <c r="C28" s="5"/>
      <c r="D28" s="4" t="e">
        <f>IF(INT(B28)=0,ROUNDDOWN((HOUR(B28)*60+MINUTE(B28))/General_info!$B$2,0),INT(((B28-INT($P$4))*24*60)/General_info!$B$2)+1)</f>
        <v>#DIV/0!</v>
      </c>
      <c r="E28" s="4" t="e">
        <f>IF(INT(C28)=0,ROUNDDOWN((HOUR(C28)*60+MINUTE(C28))/General_info!$B$2,0)+IF(B28&gt;C28,(60*24/General_info!$B$2),0),INT(((C28-INT($P$4))*24*60)/General_info!$B$2)+1)</f>
        <v>#DIV/0!</v>
      </c>
      <c r="F28" s="4" t="e">
        <f t="shared" si="6"/>
        <v>#DIV/0!</v>
      </c>
      <c r="G28" s="4">
        <f t="shared" si="7"/>
        <v>0</v>
      </c>
      <c r="H28" s="4">
        <f t="shared" si="8"/>
        <v>0</v>
      </c>
      <c r="I28" s="4">
        <f t="shared" si="9"/>
        <v>0</v>
      </c>
      <c r="J28" s="2"/>
      <c r="K28" s="2"/>
      <c r="L28" s="4">
        <f t="shared" si="4"/>
        <v>0</v>
      </c>
      <c r="M28" s="4">
        <f t="shared" si="5"/>
        <v>1</v>
      </c>
      <c r="N28" s="17" t="str" cm="1">
        <f t="array" ref="N28">INDEX(
_xlfn._xlws.FILTER(Chargers!$A$2:$A$100,Chargers!$A$2:$A$100&lt;&gt;""),
CEILING(
_xlfn.RANK.EQ(L28,$L$2:$L$500,0)/(COUNTA($L$2:$L$500)/COUNTA(_xlfn._xlws.FILTER(Chargers!$A$2:$A$100,Chargers!$A$2:$A$100&lt;&gt;""))),
1
)
)</f>
        <v>A</v>
      </c>
    </row>
    <row r="29" spans="1:14" x14ac:dyDescent="0.35">
      <c r="A29" s="38"/>
      <c r="B29" s="5"/>
      <c r="C29" s="5"/>
      <c r="D29" s="4" t="e">
        <f>IF(INT(B29)=0,ROUNDDOWN((HOUR(B29)*60+MINUTE(B29))/General_info!$B$2,0),INT(((B29-INT($P$4))*24*60)/General_info!$B$2)+1)</f>
        <v>#DIV/0!</v>
      </c>
      <c r="E29" s="4" t="e">
        <f>IF(INT(C29)=0,ROUNDDOWN((HOUR(C29)*60+MINUTE(C29))/General_info!$B$2,0)+IF(B29&gt;C29,(60*24/General_info!$B$2),0),INT(((C29-INT($P$4))*24*60)/General_info!$B$2)+1)</f>
        <v>#DIV/0!</v>
      </c>
      <c r="F29" s="4" t="e">
        <f t="shared" si="6"/>
        <v>#DIV/0!</v>
      </c>
      <c r="G29" s="4">
        <f t="shared" si="7"/>
        <v>0</v>
      </c>
      <c r="H29" s="4">
        <f t="shared" si="8"/>
        <v>0</v>
      </c>
      <c r="I29" s="4">
        <f t="shared" si="9"/>
        <v>0</v>
      </c>
      <c r="J29" s="2"/>
      <c r="K29" s="2"/>
      <c r="L29" s="4">
        <f t="shared" si="4"/>
        <v>0</v>
      </c>
      <c r="M29" s="4">
        <f t="shared" si="5"/>
        <v>1</v>
      </c>
      <c r="N29" s="17" t="str" cm="1">
        <f t="array" ref="N29">INDEX(
_xlfn._xlws.FILTER(Chargers!$A$2:$A$100,Chargers!$A$2:$A$100&lt;&gt;""),
CEILING(
_xlfn.RANK.EQ(L29,$L$2:$L$500,0)/(COUNTA($L$2:$L$500)/COUNTA(_xlfn._xlws.FILTER(Chargers!$A$2:$A$100,Chargers!$A$2:$A$100&lt;&gt;""))),
1
)
)</f>
        <v>A</v>
      </c>
    </row>
    <row r="30" spans="1:14" x14ac:dyDescent="0.35">
      <c r="A30" s="38"/>
      <c r="B30" s="5"/>
      <c r="C30" s="5"/>
      <c r="D30" s="4" t="e">
        <f>IF(INT(B30)=0,ROUNDDOWN((HOUR(B30)*60+MINUTE(B30))/General_info!$B$2,0),INT(((B30-INT($P$4))*24*60)/General_info!$B$2)+1)</f>
        <v>#DIV/0!</v>
      </c>
      <c r="E30" s="4" t="e">
        <f>IF(INT(C30)=0,ROUNDDOWN((HOUR(C30)*60+MINUTE(C30))/General_info!$B$2,0)+IF(B30&gt;C30,(60*24/General_info!$B$2),0),INT(((C30-INT($P$4))*24*60)/General_info!$B$2)+1)</f>
        <v>#DIV/0!</v>
      </c>
      <c r="F30" s="4" t="e">
        <f t="shared" si="6"/>
        <v>#DIV/0!</v>
      </c>
      <c r="G30" s="4">
        <f t="shared" si="7"/>
        <v>0</v>
      </c>
      <c r="H30" s="4">
        <f t="shared" si="8"/>
        <v>0</v>
      </c>
      <c r="I30" s="4">
        <f t="shared" si="9"/>
        <v>0</v>
      </c>
      <c r="J30" s="2"/>
      <c r="K30" s="2"/>
      <c r="L30" s="4">
        <f t="shared" si="4"/>
        <v>0</v>
      </c>
      <c r="M30" s="4">
        <f t="shared" si="5"/>
        <v>1</v>
      </c>
      <c r="N30" s="17" t="str" cm="1">
        <f t="array" ref="N30">INDEX(
_xlfn._xlws.FILTER(Chargers!$A$2:$A$100,Chargers!$A$2:$A$100&lt;&gt;""),
CEILING(
_xlfn.RANK.EQ(L30,$L$2:$L$500,0)/(COUNTA($L$2:$L$500)/COUNTA(_xlfn._xlws.FILTER(Chargers!$A$2:$A$100,Chargers!$A$2:$A$100&lt;&gt;""))),
1
)
)</f>
        <v>A</v>
      </c>
    </row>
    <row r="31" spans="1:14" x14ac:dyDescent="0.35">
      <c r="A31" s="38"/>
      <c r="B31" s="5"/>
      <c r="C31" s="5"/>
      <c r="D31" s="4" t="e">
        <f>IF(INT(B31)=0,ROUNDDOWN((HOUR(B31)*60+MINUTE(B31))/General_info!$B$2,0),INT(((B31-INT($P$4))*24*60)/General_info!$B$2)+1)</f>
        <v>#DIV/0!</v>
      </c>
      <c r="E31" s="4" t="e">
        <f>IF(INT(C31)=0,ROUNDDOWN((HOUR(C31)*60+MINUTE(C31))/General_info!$B$2,0)+IF(B31&gt;C31,(60*24/General_info!$B$2),0),INT(((C31-INT($P$4))*24*60)/General_info!$B$2)+1)</f>
        <v>#DIV/0!</v>
      </c>
      <c r="F31" s="4" t="e">
        <f t="shared" si="6"/>
        <v>#DIV/0!</v>
      </c>
      <c r="G31" s="4">
        <f t="shared" si="7"/>
        <v>0</v>
      </c>
      <c r="H31" s="4">
        <f t="shared" si="8"/>
        <v>0</v>
      </c>
      <c r="I31" s="4">
        <f t="shared" si="9"/>
        <v>0</v>
      </c>
      <c r="J31" s="2"/>
      <c r="K31" s="2"/>
      <c r="L31" s="4">
        <f t="shared" si="4"/>
        <v>0</v>
      </c>
      <c r="M31" s="4">
        <f t="shared" si="5"/>
        <v>1</v>
      </c>
      <c r="N31" s="17" t="str" cm="1">
        <f t="array" ref="N31">INDEX(
_xlfn._xlws.FILTER(Chargers!$A$2:$A$100,Chargers!$A$2:$A$100&lt;&gt;""),
CEILING(
_xlfn.RANK.EQ(L31,$L$2:$L$500,0)/(COUNTA($L$2:$L$500)/COUNTA(_xlfn._xlws.FILTER(Chargers!$A$2:$A$100,Chargers!$A$2:$A$100&lt;&gt;""))),
1
)
)</f>
        <v>A</v>
      </c>
    </row>
    <row r="32" spans="1:14" x14ac:dyDescent="0.35">
      <c r="A32" s="38"/>
      <c r="B32" s="5"/>
      <c r="C32" s="5"/>
      <c r="D32" s="4" t="e">
        <f>IF(INT(B32)=0,ROUNDDOWN((HOUR(B32)*60+MINUTE(B32))/General_info!$B$2,0),INT(((B32-INT($P$4))*24*60)/General_info!$B$2)+1)</f>
        <v>#DIV/0!</v>
      </c>
      <c r="E32" s="4" t="e">
        <f>IF(INT(C32)=0,ROUNDDOWN((HOUR(C32)*60+MINUTE(C32))/General_info!$B$2,0)+IF(B32&gt;C32,(60*24/General_info!$B$2),0),INT(((C32-INT($P$4))*24*60)/General_info!$B$2)+1)</f>
        <v>#DIV/0!</v>
      </c>
      <c r="F32" s="4" t="e">
        <f t="shared" si="6"/>
        <v>#DIV/0!</v>
      </c>
      <c r="G32" s="4">
        <f t="shared" si="7"/>
        <v>0</v>
      </c>
      <c r="H32" s="4">
        <f t="shared" si="8"/>
        <v>0</v>
      </c>
      <c r="I32" s="4">
        <f t="shared" si="9"/>
        <v>0</v>
      </c>
      <c r="J32" s="2"/>
      <c r="K32" s="2"/>
      <c r="L32" s="4">
        <f t="shared" si="4"/>
        <v>0</v>
      </c>
      <c r="M32" s="4">
        <f t="shared" si="5"/>
        <v>1</v>
      </c>
      <c r="N32" s="17" t="str" cm="1">
        <f t="array" ref="N32">INDEX(
_xlfn._xlws.FILTER(Chargers!$A$2:$A$100,Chargers!$A$2:$A$100&lt;&gt;""),
CEILING(
_xlfn.RANK.EQ(L32,$L$2:$L$500,0)/(COUNTA($L$2:$L$500)/COUNTA(_xlfn._xlws.FILTER(Chargers!$A$2:$A$100,Chargers!$A$2:$A$100&lt;&gt;""))),
1
)
)</f>
        <v>A</v>
      </c>
    </row>
    <row r="33" spans="1:14" x14ac:dyDescent="0.35">
      <c r="A33" s="38"/>
      <c r="B33" s="5"/>
      <c r="C33" s="5"/>
      <c r="D33" s="4" t="e">
        <f>IF(INT(B33)=0,ROUNDDOWN((HOUR(B33)*60+MINUTE(B33))/General_info!$B$2,0),INT(((B33-INT($P$4))*24*60)/General_info!$B$2)+1)</f>
        <v>#DIV/0!</v>
      </c>
      <c r="E33" s="4" t="e">
        <f>IF(INT(C33)=0,ROUNDDOWN((HOUR(C33)*60+MINUTE(C33))/General_info!$B$2,0)+IF(B33&gt;C33,(60*24/General_info!$B$2),0),INT(((C33-INT($P$4))*24*60)/General_info!$B$2)+1)</f>
        <v>#DIV/0!</v>
      </c>
      <c r="F33" s="4" t="e">
        <f t="shared" si="6"/>
        <v>#DIV/0!</v>
      </c>
      <c r="G33" s="4">
        <f t="shared" si="7"/>
        <v>0</v>
      </c>
      <c r="H33" s="4">
        <f t="shared" si="8"/>
        <v>0</v>
      </c>
      <c r="I33" s="4">
        <f t="shared" si="9"/>
        <v>0</v>
      </c>
      <c r="J33" s="2"/>
      <c r="K33" s="2"/>
      <c r="L33" s="4">
        <f t="shared" si="4"/>
        <v>0</v>
      </c>
      <c r="M33" s="4">
        <f t="shared" si="5"/>
        <v>1</v>
      </c>
      <c r="N33" s="17" t="str" cm="1">
        <f t="array" ref="N33">INDEX(
_xlfn._xlws.FILTER(Chargers!$A$2:$A$100,Chargers!$A$2:$A$100&lt;&gt;""),
CEILING(
_xlfn.RANK.EQ(L33,$L$2:$L$500,0)/(COUNTA($L$2:$L$500)/COUNTA(_xlfn._xlws.FILTER(Chargers!$A$2:$A$100,Chargers!$A$2:$A$100&lt;&gt;""))),
1
)
)</f>
        <v>A</v>
      </c>
    </row>
    <row r="34" spans="1:14" x14ac:dyDescent="0.35">
      <c r="A34" s="38"/>
      <c r="B34" s="5"/>
      <c r="C34" s="5"/>
      <c r="D34" s="4" t="e">
        <f>IF(INT(B34)=0,ROUNDDOWN((HOUR(B34)*60+MINUTE(B34))/General_info!$B$2,0),INT(((B34-INT($P$4))*24*60)/General_info!$B$2)+1)</f>
        <v>#DIV/0!</v>
      </c>
      <c r="E34" s="4" t="e">
        <f>IF(INT(C34)=0,ROUNDDOWN((HOUR(C34)*60+MINUTE(C34))/General_info!$B$2,0)+IF(B34&gt;C34,(60*24/General_info!$B$2),0),INT(((C34-INT($P$4))*24*60)/General_info!$B$2)+1)</f>
        <v>#DIV/0!</v>
      </c>
      <c r="F34" s="4" t="e">
        <f t="shared" si="6"/>
        <v>#DIV/0!</v>
      </c>
      <c r="G34" s="4">
        <f t="shared" si="7"/>
        <v>0</v>
      </c>
      <c r="H34" s="4">
        <f t="shared" si="8"/>
        <v>0</v>
      </c>
      <c r="I34" s="4">
        <f t="shared" si="9"/>
        <v>0</v>
      </c>
      <c r="J34" s="2"/>
      <c r="K34" s="2"/>
      <c r="L34" s="4">
        <f t="shared" si="4"/>
        <v>0</v>
      </c>
      <c r="M34" s="4">
        <f t="shared" si="5"/>
        <v>1</v>
      </c>
      <c r="N34" s="17" t="str" cm="1">
        <f t="array" ref="N34">INDEX(
_xlfn._xlws.FILTER(Chargers!$A$2:$A$100,Chargers!$A$2:$A$100&lt;&gt;""),
CEILING(
_xlfn.RANK.EQ(L34,$L$2:$L$500,0)/(COUNTA($L$2:$L$500)/COUNTA(_xlfn._xlws.FILTER(Chargers!$A$2:$A$100,Chargers!$A$2:$A$100&lt;&gt;""))),
1
)
)</f>
        <v>A</v>
      </c>
    </row>
    <row r="35" spans="1:14" x14ac:dyDescent="0.35">
      <c r="A35" s="38"/>
      <c r="B35" s="5"/>
      <c r="C35" s="5"/>
      <c r="D35" s="4" t="e">
        <f>IF(INT(B35)=0,ROUNDDOWN((HOUR(B35)*60+MINUTE(B35))/General_info!$B$2,0),INT(((B35-INT($P$4))*24*60)/General_info!$B$2)+1)</f>
        <v>#DIV/0!</v>
      </c>
      <c r="E35" s="4" t="e">
        <f>IF(INT(C35)=0,ROUNDDOWN((HOUR(C35)*60+MINUTE(C35))/General_info!$B$2,0)+IF(B35&gt;C35,(60*24/General_info!$B$2),0),INT(((C35-INT($P$4))*24*60)/General_info!$B$2)+1)</f>
        <v>#DIV/0!</v>
      </c>
      <c r="F35" s="4" t="e">
        <f t="shared" si="6"/>
        <v>#DIV/0!</v>
      </c>
      <c r="G35" s="4">
        <f t="shared" si="7"/>
        <v>0</v>
      </c>
      <c r="H35" s="4">
        <f t="shared" si="8"/>
        <v>0</v>
      </c>
      <c r="I35" s="4">
        <f t="shared" si="9"/>
        <v>0</v>
      </c>
      <c r="J35" s="2"/>
      <c r="K35" s="2"/>
      <c r="L35" s="4">
        <f t="shared" si="4"/>
        <v>0</v>
      </c>
      <c r="M35" s="4">
        <f t="shared" si="5"/>
        <v>1</v>
      </c>
      <c r="N35" s="17" t="str" cm="1">
        <f t="array" ref="N35">INDEX(
_xlfn._xlws.FILTER(Chargers!$A$2:$A$100,Chargers!$A$2:$A$100&lt;&gt;""),
CEILING(
_xlfn.RANK.EQ(L35,$L$2:$L$500,0)/(COUNTA($L$2:$L$500)/COUNTA(_xlfn._xlws.FILTER(Chargers!$A$2:$A$100,Chargers!$A$2:$A$100&lt;&gt;""))),
1
)
)</f>
        <v>A</v>
      </c>
    </row>
    <row r="36" spans="1:14" x14ac:dyDescent="0.35">
      <c r="A36" s="38"/>
      <c r="B36" s="5"/>
      <c r="C36" s="5"/>
      <c r="D36" s="4" t="e">
        <f>IF(INT(B36)=0,ROUNDDOWN((HOUR(B36)*60+MINUTE(B36))/General_info!$B$2,0),INT(((B36-INT($P$4))*24*60)/General_info!$B$2)+1)</f>
        <v>#DIV/0!</v>
      </c>
      <c r="E36" s="4" t="e">
        <f>IF(INT(C36)=0,ROUNDDOWN((HOUR(C36)*60+MINUTE(C36))/General_info!$B$2,0)+IF(B36&gt;C36,(60*24/General_info!$B$2),0),INT(((C36-INT($P$4))*24*60)/General_info!$B$2)+1)</f>
        <v>#DIV/0!</v>
      </c>
      <c r="F36" s="4" t="e">
        <f t="shared" si="6"/>
        <v>#DIV/0!</v>
      </c>
      <c r="G36" s="4">
        <f t="shared" si="7"/>
        <v>0</v>
      </c>
      <c r="H36" s="4">
        <f t="shared" si="8"/>
        <v>0</v>
      </c>
      <c r="I36" s="4">
        <f t="shared" si="9"/>
        <v>0</v>
      </c>
      <c r="J36" s="2"/>
      <c r="K36" s="2"/>
      <c r="L36" s="4">
        <f t="shared" si="4"/>
        <v>0</v>
      </c>
      <c r="M36" s="4">
        <f t="shared" si="5"/>
        <v>1</v>
      </c>
      <c r="N36" s="17" t="str" cm="1">
        <f t="array" ref="N36">INDEX(
_xlfn._xlws.FILTER(Chargers!$A$2:$A$100,Chargers!$A$2:$A$100&lt;&gt;""),
CEILING(
_xlfn.RANK.EQ(L36,$L$2:$L$500,0)/(COUNTA($L$2:$L$500)/COUNTA(_xlfn._xlws.FILTER(Chargers!$A$2:$A$100,Chargers!$A$2:$A$100&lt;&gt;""))),
1
)
)</f>
        <v>A</v>
      </c>
    </row>
    <row r="37" spans="1:14" x14ac:dyDescent="0.35">
      <c r="A37" s="38"/>
      <c r="B37" s="5"/>
      <c r="C37" s="5"/>
      <c r="D37" s="4" t="e">
        <f>IF(INT(B37)=0,ROUNDDOWN((HOUR(B37)*60+MINUTE(B37))/General_info!$B$2,0),INT(((B37-INT($P$4))*24*60)/General_info!$B$2)+1)</f>
        <v>#DIV/0!</v>
      </c>
      <c r="E37" s="4" t="e">
        <f>IF(INT(C37)=0,ROUNDDOWN((HOUR(C37)*60+MINUTE(C37))/General_info!$B$2,0)+IF(B37&gt;C37,(60*24/General_info!$B$2),0),INT(((C37-INT($P$4))*24*60)/General_info!$B$2)+1)</f>
        <v>#DIV/0!</v>
      </c>
      <c r="F37" s="4" t="e">
        <f t="shared" si="6"/>
        <v>#DIV/0!</v>
      </c>
      <c r="G37" s="4">
        <f t="shared" si="7"/>
        <v>0</v>
      </c>
      <c r="H37" s="4">
        <f t="shared" si="8"/>
        <v>0</v>
      </c>
      <c r="I37" s="4">
        <f t="shared" si="9"/>
        <v>0</v>
      </c>
      <c r="J37" s="2"/>
      <c r="K37" s="2"/>
      <c r="L37" s="4">
        <f t="shared" si="4"/>
        <v>0</v>
      </c>
      <c r="M37" s="4">
        <f t="shared" si="5"/>
        <v>1</v>
      </c>
      <c r="N37" s="17" t="str" cm="1">
        <f t="array" ref="N37">INDEX(
_xlfn._xlws.FILTER(Chargers!$A$2:$A$100,Chargers!$A$2:$A$100&lt;&gt;""),
CEILING(
_xlfn.RANK.EQ(L37,$L$2:$L$500,0)/(COUNTA($L$2:$L$500)/COUNTA(_xlfn._xlws.FILTER(Chargers!$A$2:$A$100,Chargers!$A$2:$A$100&lt;&gt;""))),
1
)
)</f>
        <v>A</v>
      </c>
    </row>
    <row r="38" spans="1:14" x14ac:dyDescent="0.35">
      <c r="A38" s="38"/>
      <c r="B38" s="5"/>
      <c r="C38" s="5"/>
      <c r="D38" s="4" t="e">
        <f>IF(INT(B38)=0,ROUNDDOWN((HOUR(B38)*60+MINUTE(B38))/General_info!$B$2,0),INT(((B38-INT($P$4))*24*60)/General_info!$B$2)+1)</f>
        <v>#DIV/0!</v>
      </c>
      <c r="E38" s="4" t="e">
        <f>IF(INT(C38)=0,ROUNDDOWN((HOUR(C38)*60+MINUTE(C38))/General_info!$B$2,0)+IF(B38&gt;C38,(60*24/General_info!$B$2),0),INT(((C38-INT($P$4))*24*60)/General_info!$B$2)+1)</f>
        <v>#DIV/0!</v>
      </c>
      <c r="F38" s="4" t="e">
        <f t="shared" si="6"/>
        <v>#DIV/0!</v>
      </c>
      <c r="G38" s="4">
        <f t="shared" si="7"/>
        <v>0</v>
      </c>
      <c r="H38" s="4">
        <f t="shared" si="8"/>
        <v>0</v>
      </c>
      <c r="I38" s="4">
        <f t="shared" si="9"/>
        <v>0</v>
      </c>
      <c r="J38" s="2"/>
      <c r="K38" s="2"/>
      <c r="L38" s="4">
        <f t="shared" si="4"/>
        <v>0</v>
      </c>
      <c r="M38" s="4">
        <f t="shared" si="5"/>
        <v>1</v>
      </c>
      <c r="N38" s="17" t="str" cm="1">
        <f t="array" ref="N38">INDEX(
_xlfn._xlws.FILTER(Chargers!$A$2:$A$100,Chargers!$A$2:$A$100&lt;&gt;""),
CEILING(
_xlfn.RANK.EQ(L38,$L$2:$L$500,0)/(COUNTA($L$2:$L$500)/COUNTA(_xlfn._xlws.FILTER(Chargers!$A$2:$A$100,Chargers!$A$2:$A$100&lt;&gt;""))),
1
)
)</f>
        <v>A</v>
      </c>
    </row>
    <row r="39" spans="1:14" x14ac:dyDescent="0.35">
      <c r="A39" s="38"/>
      <c r="B39" s="5"/>
      <c r="C39" s="5"/>
      <c r="D39" s="4" t="e">
        <f>IF(INT(B39)=0,ROUNDDOWN((HOUR(B39)*60+MINUTE(B39))/General_info!$B$2,0),INT(((B39-INT($P$4))*24*60)/General_info!$B$2)+1)</f>
        <v>#DIV/0!</v>
      </c>
      <c r="E39" s="4" t="e">
        <f>IF(INT(C39)=0,ROUNDDOWN((HOUR(C39)*60+MINUTE(C39))/General_info!$B$2,0)+IF(B39&gt;C39,(60*24/General_info!$B$2),0),INT(((C39-INT($P$4))*24*60)/General_info!$B$2)+1)</f>
        <v>#DIV/0!</v>
      </c>
      <c r="F39" s="4" t="e">
        <f t="shared" si="6"/>
        <v>#DIV/0!</v>
      </c>
      <c r="G39" s="4">
        <f t="shared" si="7"/>
        <v>0</v>
      </c>
      <c r="H39" s="4">
        <f t="shared" si="8"/>
        <v>0</v>
      </c>
      <c r="I39" s="4">
        <f t="shared" si="9"/>
        <v>0</v>
      </c>
      <c r="J39" s="2"/>
      <c r="K39" s="2"/>
      <c r="L39" s="4">
        <f t="shared" si="4"/>
        <v>0</v>
      </c>
      <c r="M39" s="4">
        <f t="shared" si="5"/>
        <v>1</v>
      </c>
      <c r="N39" s="17" t="str" cm="1">
        <f t="array" ref="N39">INDEX(
_xlfn._xlws.FILTER(Chargers!$A$2:$A$100,Chargers!$A$2:$A$100&lt;&gt;""),
CEILING(
_xlfn.RANK.EQ(L39,$L$2:$L$500,0)/(COUNTA($L$2:$L$500)/COUNTA(_xlfn._xlws.FILTER(Chargers!$A$2:$A$100,Chargers!$A$2:$A$100&lt;&gt;""))),
1
)
)</f>
        <v>A</v>
      </c>
    </row>
    <row r="40" spans="1:14" x14ac:dyDescent="0.35">
      <c r="A40" s="38"/>
      <c r="B40" s="5"/>
      <c r="C40" s="5"/>
      <c r="D40" s="4" t="e">
        <f>IF(INT(B40)=0,ROUNDDOWN((HOUR(B40)*60+MINUTE(B40))/General_info!$B$2,0),INT(((B40-INT($P$4))*24*60)/General_info!$B$2)+1)</f>
        <v>#DIV/0!</v>
      </c>
      <c r="E40" s="4" t="e">
        <f>IF(INT(C40)=0,ROUNDDOWN((HOUR(C40)*60+MINUTE(C40))/General_info!$B$2,0)+IF(B40&gt;C40,(60*24/General_info!$B$2),0),INT(((C40-INT($P$4))*24*60)/General_info!$B$2)+1)</f>
        <v>#DIV/0!</v>
      </c>
      <c r="F40" s="4" t="e">
        <f t="shared" si="6"/>
        <v>#DIV/0!</v>
      </c>
      <c r="G40" s="4">
        <f t="shared" si="7"/>
        <v>0</v>
      </c>
      <c r="H40" s="4">
        <f t="shared" si="8"/>
        <v>0</v>
      </c>
      <c r="I40" s="4">
        <f t="shared" si="9"/>
        <v>0</v>
      </c>
      <c r="J40" s="2"/>
      <c r="K40" s="2"/>
      <c r="L40" s="4">
        <f t="shared" si="4"/>
        <v>0</v>
      </c>
      <c r="M40" s="4">
        <f t="shared" si="5"/>
        <v>1</v>
      </c>
      <c r="N40" s="17" t="str" cm="1">
        <f t="array" ref="N40">INDEX(
_xlfn._xlws.FILTER(Chargers!$A$2:$A$100,Chargers!$A$2:$A$100&lt;&gt;""),
CEILING(
_xlfn.RANK.EQ(L40,$L$2:$L$500,0)/(COUNTA($L$2:$L$500)/COUNTA(_xlfn._xlws.FILTER(Chargers!$A$2:$A$100,Chargers!$A$2:$A$100&lt;&gt;""))),
1
)
)</f>
        <v>A</v>
      </c>
    </row>
    <row r="41" spans="1:14" x14ac:dyDescent="0.35">
      <c r="A41" s="38"/>
      <c r="B41" s="5"/>
      <c r="C41" s="5"/>
      <c r="D41" s="4" t="e">
        <f>IF(INT(B41)=0,ROUNDDOWN((HOUR(B41)*60+MINUTE(B41))/General_info!$B$2,0),INT(((B41-INT($P$4))*24*60)/General_info!$B$2)+1)</f>
        <v>#DIV/0!</v>
      </c>
      <c r="E41" s="4" t="e">
        <f>IF(INT(C41)=0,ROUNDDOWN((HOUR(C41)*60+MINUTE(C41))/General_info!$B$2,0)+IF(B41&gt;C41,(60*24/General_info!$B$2),0),INT(((C41-INT($P$4))*24*60)/General_info!$B$2)+1)</f>
        <v>#DIV/0!</v>
      </c>
      <c r="F41" s="4" t="e">
        <f t="shared" si="6"/>
        <v>#DIV/0!</v>
      </c>
      <c r="G41" s="4">
        <f t="shared" si="7"/>
        <v>0</v>
      </c>
      <c r="H41" s="4">
        <f t="shared" si="8"/>
        <v>0</v>
      </c>
      <c r="I41" s="4">
        <f t="shared" si="9"/>
        <v>0</v>
      </c>
      <c r="J41" s="2"/>
      <c r="K41" s="2"/>
      <c r="L41" s="4">
        <f t="shared" si="4"/>
        <v>0</v>
      </c>
      <c r="M41" s="4">
        <f t="shared" si="5"/>
        <v>1</v>
      </c>
      <c r="N41" s="17" t="str" cm="1">
        <f t="array" ref="N41">INDEX(
_xlfn._xlws.FILTER(Chargers!$A$2:$A$100,Chargers!$A$2:$A$100&lt;&gt;""),
CEILING(
_xlfn.RANK.EQ(L41,$L$2:$L$500,0)/(COUNTA($L$2:$L$500)/COUNTA(_xlfn._xlws.FILTER(Chargers!$A$2:$A$100,Chargers!$A$2:$A$100&lt;&gt;""))),
1
)
)</f>
        <v>A</v>
      </c>
    </row>
    <row r="42" spans="1:14" x14ac:dyDescent="0.35">
      <c r="A42" s="38"/>
      <c r="B42" s="5"/>
      <c r="C42" s="5"/>
      <c r="D42" s="4" t="e">
        <f>IF(INT(B42)=0,ROUNDDOWN((HOUR(B42)*60+MINUTE(B42))/General_info!$B$2,0),INT(((B42-INT($P$4))*24*60)/General_info!$B$2)+1)</f>
        <v>#DIV/0!</v>
      </c>
      <c r="E42" s="4" t="e">
        <f>IF(INT(C42)=0,ROUNDDOWN((HOUR(C42)*60+MINUTE(C42))/General_info!$B$2,0)+IF(B42&gt;C42,(60*24/General_info!$B$2),0),INT(((C42-INT($P$4))*24*60)/General_info!$B$2)+1)</f>
        <v>#DIV/0!</v>
      </c>
      <c r="F42" s="4" t="e">
        <f t="shared" si="6"/>
        <v>#DIV/0!</v>
      </c>
      <c r="G42" s="4">
        <f t="shared" si="7"/>
        <v>0</v>
      </c>
      <c r="H42" s="4">
        <f t="shared" si="8"/>
        <v>0</v>
      </c>
      <c r="I42" s="4">
        <f t="shared" si="9"/>
        <v>0</v>
      </c>
      <c r="J42" s="2"/>
      <c r="K42" s="2"/>
      <c r="L42" s="4">
        <f t="shared" si="4"/>
        <v>0</v>
      </c>
      <c r="M42" s="4">
        <f t="shared" si="5"/>
        <v>1</v>
      </c>
      <c r="N42" s="17" t="str" cm="1">
        <f t="array" ref="N42">INDEX(
_xlfn._xlws.FILTER(Chargers!$A$2:$A$100,Chargers!$A$2:$A$100&lt;&gt;""),
CEILING(
_xlfn.RANK.EQ(L42,$L$2:$L$500,0)/(COUNTA($L$2:$L$500)/COUNTA(_xlfn._xlws.FILTER(Chargers!$A$2:$A$100,Chargers!$A$2:$A$100&lt;&gt;""))),
1
)
)</f>
        <v>A</v>
      </c>
    </row>
    <row r="43" spans="1:14" x14ac:dyDescent="0.35">
      <c r="A43" s="38"/>
      <c r="B43" s="5"/>
      <c r="C43" s="5"/>
      <c r="D43" s="4" t="e">
        <f>IF(INT(B43)=0,ROUNDDOWN((HOUR(B43)*60+MINUTE(B43))/General_info!$B$2,0),INT(((B43-INT($P$4))*24*60)/General_info!$B$2)+1)</f>
        <v>#DIV/0!</v>
      </c>
      <c r="E43" s="4" t="e">
        <f>IF(INT(C43)=0,ROUNDDOWN((HOUR(C43)*60+MINUTE(C43))/General_info!$B$2,0)+IF(B43&gt;C43,(60*24/General_info!$B$2),0),INT(((C43-INT($P$4))*24*60)/General_info!$B$2)+1)</f>
        <v>#DIV/0!</v>
      </c>
      <c r="F43" s="4" t="e">
        <f t="shared" si="6"/>
        <v>#DIV/0!</v>
      </c>
      <c r="G43" s="4">
        <f t="shared" si="7"/>
        <v>0</v>
      </c>
      <c r="H43" s="4">
        <f t="shared" si="8"/>
        <v>0</v>
      </c>
      <c r="I43" s="4">
        <f t="shared" si="9"/>
        <v>0</v>
      </c>
      <c r="J43" s="2"/>
      <c r="K43" s="2"/>
      <c r="L43" s="4">
        <f t="shared" si="4"/>
        <v>0</v>
      </c>
      <c r="M43" s="4">
        <f t="shared" si="5"/>
        <v>1</v>
      </c>
      <c r="N43" s="17" t="str" cm="1">
        <f t="array" ref="N43">INDEX(
_xlfn._xlws.FILTER(Chargers!$A$2:$A$100,Chargers!$A$2:$A$100&lt;&gt;""),
CEILING(
_xlfn.RANK.EQ(L43,$L$2:$L$500,0)/(COUNTA($L$2:$L$500)/COUNTA(_xlfn._xlws.FILTER(Chargers!$A$2:$A$100,Chargers!$A$2:$A$100&lt;&gt;""))),
1
)
)</f>
        <v>A</v>
      </c>
    </row>
    <row r="44" spans="1:14" x14ac:dyDescent="0.35">
      <c r="A44" s="38"/>
      <c r="B44" s="5"/>
      <c r="C44" s="5"/>
      <c r="D44" s="4" t="e">
        <f>IF(INT(B44)=0,ROUNDDOWN((HOUR(B44)*60+MINUTE(B44))/General_info!$B$2,0),INT(((B44-INT($P$4))*24*60)/General_info!$B$2)+1)</f>
        <v>#DIV/0!</v>
      </c>
      <c r="E44" s="4" t="e">
        <f>IF(INT(C44)=0,ROUNDDOWN((HOUR(C44)*60+MINUTE(C44))/General_info!$B$2,0)+IF(B44&gt;C44,(60*24/General_info!$B$2),0),INT(((C44-INT($P$4))*24*60)/General_info!$B$2)+1)</f>
        <v>#DIV/0!</v>
      </c>
      <c r="F44" s="4" t="e">
        <f t="shared" si="6"/>
        <v>#DIV/0!</v>
      </c>
      <c r="G44" s="4">
        <f t="shared" si="7"/>
        <v>0</v>
      </c>
      <c r="H44" s="4">
        <f t="shared" si="8"/>
        <v>0</v>
      </c>
      <c r="I44" s="4">
        <f t="shared" si="9"/>
        <v>0</v>
      </c>
      <c r="J44" s="2"/>
      <c r="K44" s="2"/>
      <c r="L44" s="4">
        <f t="shared" si="4"/>
        <v>0</v>
      </c>
      <c r="M44" s="4">
        <f t="shared" si="5"/>
        <v>1</v>
      </c>
      <c r="N44" s="17" t="str" cm="1">
        <f t="array" ref="N44">INDEX(
_xlfn._xlws.FILTER(Chargers!$A$2:$A$100,Chargers!$A$2:$A$100&lt;&gt;""),
CEILING(
_xlfn.RANK.EQ(L44,$L$2:$L$500,0)/(COUNTA($L$2:$L$500)/COUNTA(_xlfn._xlws.FILTER(Chargers!$A$2:$A$100,Chargers!$A$2:$A$100&lt;&gt;""))),
1
)
)</f>
        <v>A</v>
      </c>
    </row>
    <row r="45" spans="1:14" x14ac:dyDescent="0.35">
      <c r="A45" s="38"/>
      <c r="B45" s="5"/>
      <c r="C45" s="5"/>
      <c r="D45" s="4" t="e">
        <f>IF(INT(B45)=0,ROUNDDOWN((HOUR(B45)*60+MINUTE(B45))/General_info!$B$2,0),INT(((B45-INT($P$4))*24*60)/General_info!$B$2)+1)</f>
        <v>#DIV/0!</v>
      </c>
      <c r="E45" s="4" t="e">
        <f>IF(INT(C45)=0,ROUNDDOWN((HOUR(C45)*60+MINUTE(C45))/General_info!$B$2,0)+IF(B45&gt;C45,(60*24/General_info!$B$2),0),INT(((C45-INT($P$4))*24*60)/General_info!$B$2)+1)</f>
        <v>#DIV/0!</v>
      </c>
      <c r="F45" s="4" t="e">
        <f t="shared" si="6"/>
        <v>#DIV/0!</v>
      </c>
      <c r="G45" s="4">
        <f t="shared" si="7"/>
        <v>0</v>
      </c>
      <c r="H45" s="4">
        <f t="shared" si="8"/>
        <v>0</v>
      </c>
      <c r="I45" s="4">
        <f t="shared" si="9"/>
        <v>0</v>
      </c>
      <c r="J45" s="2"/>
      <c r="K45" s="2"/>
      <c r="L45" s="4">
        <f t="shared" si="4"/>
        <v>0</v>
      </c>
      <c r="M45" s="4">
        <f t="shared" si="5"/>
        <v>1</v>
      </c>
      <c r="N45" s="17" t="str" cm="1">
        <f t="array" ref="N45">INDEX(
_xlfn._xlws.FILTER(Chargers!$A$2:$A$100,Chargers!$A$2:$A$100&lt;&gt;""),
CEILING(
_xlfn.RANK.EQ(L45,$L$2:$L$500,0)/(COUNTA($L$2:$L$500)/COUNTA(_xlfn._xlws.FILTER(Chargers!$A$2:$A$100,Chargers!$A$2:$A$100&lt;&gt;""))),
1
)
)</f>
        <v>A</v>
      </c>
    </row>
    <row r="46" spans="1:14" x14ac:dyDescent="0.35">
      <c r="A46" s="38"/>
      <c r="B46" s="5"/>
      <c r="C46" s="5"/>
      <c r="D46" s="4" t="e">
        <f>IF(INT(B46)=0,ROUNDDOWN((HOUR(B46)*60+MINUTE(B46))/General_info!$B$2,0),INT(((B46-INT($P$4))*24*60)/General_info!$B$2)+1)</f>
        <v>#DIV/0!</v>
      </c>
      <c r="E46" s="4" t="e">
        <f>IF(INT(C46)=0,ROUNDDOWN((HOUR(C46)*60+MINUTE(C46))/General_info!$B$2,0)+IF(B46&gt;C46,(60*24/General_info!$B$2),0),INT(((C46-INT($P$4))*24*60)/General_info!$B$2)+1)</f>
        <v>#DIV/0!</v>
      </c>
      <c r="F46" s="4" t="e">
        <f t="shared" si="6"/>
        <v>#DIV/0!</v>
      </c>
      <c r="G46" s="4">
        <f t="shared" si="7"/>
        <v>0</v>
      </c>
      <c r="H46" s="4">
        <f t="shared" si="8"/>
        <v>0</v>
      </c>
      <c r="I46" s="4">
        <f t="shared" si="9"/>
        <v>0</v>
      </c>
      <c r="J46" s="2"/>
      <c r="K46" s="2"/>
      <c r="L46" s="4">
        <f t="shared" si="4"/>
        <v>0</v>
      </c>
      <c r="M46" s="4">
        <f t="shared" si="5"/>
        <v>1</v>
      </c>
      <c r="N46" s="17" t="str" cm="1">
        <f t="array" ref="N46">INDEX(
_xlfn._xlws.FILTER(Chargers!$A$2:$A$100,Chargers!$A$2:$A$100&lt;&gt;""),
CEILING(
_xlfn.RANK.EQ(L46,$L$2:$L$500,0)/(COUNTA($L$2:$L$500)/COUNTA(_xlfn._xlws.FILTER(Chargers!$A$2:$A$100,Chargers!$A$2:$A$100&lt;&gt;""))),
1
)
)</f>
        <v>A</v>
      </c>
    </row>
    <row r="47" spans="1:14" x14ac:dyDescent="0.35">
      <c r="A47" s="38"/>
      <c r="B47" s="5"/>
      <c r="C47" s="5"/>
      <c r="D47" s="4" t="e">
        <f>IF(INT(B47)=0,ROUNDDOWN((HOUR(B47)*60+MINUTE(B47))/General_info!$B$2,0),INT(((B47-INT($P$4))*24*60)/General_info!$B$2)+1)</f>
        <v>#DIV/0!</v>
      </c>
      <c r="E47" s="4" t="e">
        <f>IF(INT(C47)=0,ROUNDDOWN((HOUR(C47)*60+MINUTE(C47))/General_info!$B$2,0)+IF(B47&gt;C47,(60*24/General_info!$B$2),0),INT(((C47-INT($P$4))*24*60)/General_info!$B$2)+1)</f>
        <v>#DIV/0!</v>
      </c>
      <c r="F47" s="4" t="e">
        <f t="shared" si="6"/>
        <v>#DIV/0!</v>
      </c>
      <c r="G47" s="4">
        <f t="shared" si="7"/>
        <v>0</v>
      </c>
      <c r="H47" s="4">
        <f t="shared" si="8"/>
        <v>0</v>
      </c>
      <c r="I47" s="4">
        <f t="shared" si="9"/>
        <v>0</v>
      </c>
      <c r="J47" s="2"/>
      <c r="K47" s="2"/>
      <c r="L47" s="4">
        <f t="shared" si="4"/>
        <v>0</v>
      </c>
      <c r="M47" s="4">
        <f t="shared" si="5"/>
        <v>1</v>
      </c>
      <c r="N47" s="17" t="str" cm="1">
        <f t="array" ref="N47">INDEX(
_xlfn._xlws.FILTER(Chargers!$A$2:$A$100,Chargers!$A$2:$A$100&lt;&gt;""),
CEILING(
_xlfn.RANK.EQ(L47,$L$2:$L$500,0)/(COUNTA($L$2:$L$500)/COUNTA(_xlfn._xlws.FILTER(Chargers!$A$2:$A$100,Chargers!$A$2:$A$100&lt;&gt;""))),
1
)
)</f>
        <v>A</v>
      </c>
    </row>
    <row r="48" spans="1:14" x14ac:dyDescent="0.35">
      <c r="B48" s="5"/>
      <c r="C48" s="41"/>
    </row>
    <row r="49" spans="2:3" x14ac:dyDescent="0.35">
      <c r="B49" s="5"/>
      <c r="C49" s="41"/>
    </row>
    <row r="50" spans="2:3" x14ac:dyDescent="0.35">
      <c r="B50" s="5"/>
      <c r="C50" s="41"/>
    </row>
    <row r="51" spans="2:3" x14ac:dyDescent="0.35">
      <c r="B51" s="5"/>
      <c r="C51" s="41"/>
    </row>
    <row r="52" spans="2:3" x14ac:dyDescent="0.35">
      <c r="B52" s="5"/>
      <c r="C52" s="41"/>
    </row>
    <row r="53" spans="2:3" x14ac:dyDescent="0.35">
      <c r="B53" s="5"/>
      <c r="C53" s="41"/>
    </row>
    <row r="54" spans="2:3" x14ac:dyDescent="0.35">
      <c r="B54" s="5"/>
      <c r="C54" s="41"/>
    </row>
    <row r="55" spans="2:3" x14ac:dyDescent="0.35">
      <c r="B55" s="5"/>
      <c r="C55" s="41"/>
    </row>
    <row r="56" spans="2:3" x14ac:dyDescent="0.35">
      <c r="B56" s="5"/>
      <c r="C56" s="41"/>
    </row>
    <row r="57" spans="2:3" x14ac:dyDescent="0.35">
      <c r="B57" s="5"/>
      <c r="C57" s="41"/>
    </row>
    <row r="58" spans="2:3" x14ac:dyDescent="0.35">
      <c r="B58" s="5"/>
      <c r="C58" s="41"/>
    </row>
    <row r="59" spans="2:3" x14ac:dyDescent="0.35">
      <c r="B59" s="5"/>
      <c r="C59" s="41"/>
    </row>
    <row r="60" spans="2:3" x14ac:dyDescent="0.35">
      <c r="B60" s="5"/>
      <c r="C60" s="41"/>
    </row>
    <row r="61" spans="2:3" x14ac:dyDescent="0.35">
      <c r="B61" s="5"/>
      <c r="C61" s="41"/>
    </row>
    <row r="62" spans="2:3" x14ac:dyDescent="0.35">
      <c r="B62" s="5"/>
      <c r="C62" s="41"/>
    </row>
    <row r="63" spans="2:3" x14ac:dyDescent="0.35">
      <c r="B63" s="5"/>
      <c r="C63" s="41"/>
    </row>
    <row r="64" spans="2:3" x14ac:dyDescent="0.35">
      <c r="B64" s="5"/>
      <c r="C64" s="41"/>
    </row>
    <row r="65" spans="2:3" x14ac:dyDescent="0.35">
      <c r="B65" s="5"/>
      <c r="C65" s="41"/>
    </row>
    <row r="66" spans="2:3" x14ac:dyDescent="0.35">
      <c r="B66" s="5"/>
      <c r="C66" s="41"/>
    </row>
    <row r="67" spans="2:3" x14ac:dyDescent="0.35">
      <c r="B67" s="5"/>
      <c r="C67" s="41"/>
    </row>
    <row r="68" spans="2:3" x14ac:dyDescent="0.35">
      <c r="B68" s="5"/>
      <c r="C68" s="41"/>
    </row>
    <row r="69" spans="2:3" x14ac:dyDescent="0.35">
      <c r="B69" s="5"/>
      <c r="C69" s="41"/>
    </row>
    <row r="70" spans="2:3" x14ac:dyDescent="0.35">
      <c r="B70" s="5"/>
      <c r="C70" s="41"/>
    </row>
    <row r="71" spans="2:3" x14ac:dyDescent="0.35">
      <c r="B71" s="5"/>
      <c r="C71" s="41"/>
    </row>
    <row r="72" spans="2:3" x14ac:dyDescent="0.35">
      <c r="B72" s="5"/>
      <c r="C72" s="41"/>
    </row>
    <row r="73" spans="2:3" x14ac:dyDescent="0.35">
      <c r="B73" s="5"/>
      <c r="C73" s="41"/>
    </row>
    <row r="74" spans="2:3" x14ac:dyDescent="0.35">
      <c r="B74" s="5"/>
      <c r="C74" s="41"/>
    </row>
    <row r="75" spans="2:3" x14ac:dyDescent="0.35">
      <c r="B75" s="5"/>
      <c r="C75" s="41"/>
    </row>
    <row r="76" spans="2:3" x14ac:dyDescent="0.35">
      <c r="B76" s="5"/>
      <c r="C76" s="41"/>
    </row>
    <row r="77" spans="2:3" x14ac:dyDescent="0.35">
      <c r="B77" s="5"/>
      <c r="C77" s="41"/>
    </row>
    <row r="78" spans="2:3" x14ac:dyDescent="0.35">
      <c r="B78" s="5"/>
      <c r="C78" s="41"/>
    </row>
    <row r="79" spans="2:3" x14ac:dyDescent="0.35">
      <c r="B79" s="5"/>
      <c r="C79" s="41"/>
    </row>
    <row r="80" spans="2:3" x14ac:dyDescent="0.35">
      <c r="B80" s="5"/>
      <c r="C80" s="41"/>
    </row>
    <row r="81" spans="2:3" x14ac:dyDescent="0.35">
      <c r="B81" s="5"/>
      <c r="C81" s="41"/>
    </row>
    <row r="82" spans="2:3" x14ac:dyDescent="0.35">
      <c r="B82" s="5"/>
      <c r="C82" s="41"/>
    </row>
    <row r="83" spans="2:3" x14ac:dyDescent="0.35">
      <c r="B83" s="5"/>
      <c r="C83" s="41"/>
    </row>
    <row r="84" spans="2:3" x14ac:dyDescent="0.35">
      <c r="B84" s="5"/>
      <c r="C84" s="41"/>
    </row>
    <row r="85" spans="2:3" x14ac:dyDescent="0.35">
      <c r="B85" s="5"/>
      <c r="C85" s="41"/>
    </row>
    <row r="86" spans="2:3" x14ac:dyDescent="0.35">
      <c r="B86" s="5"/>
      <c r="C86" s="41"/>
    </row>
    <row r="87" spans="2:3" x14ac:dyDescent="0.35">
      <c r="B87" s="5"/>
      <c r="C87" s="41"/>
    </row>
    <row r="88" spans="2:3" x14ac:dyDescent="0.35">
      <c r="B88" s="5"/>
      <c r="C88" s="41"/>
    </row>
    <row r="89" spans="2:3" x14ac:dyDescent="0.35">
      <c r="B89" s="5"/>
      <c r="C89" s="41"/>
    </row>
    <row r="90" spans="2:3" x14ac:dyDescent="0.35">
      <c r="B90" s="5"/>
      <c r="C90" s="41"/>
    </row>
    <row r="91" spans="2:3" x14ac:dyDescent="0.35">
      <c r="B91" s="5"/>
      <c r="C91" s="41"/>
    </row>
    <row r="92" spans="2:3" x14ac:dyDescent="0.35">
      <c r="B92" s="5"/>
      <c r="C92" s="41"/>
    </row>
    <row r="93" spans="2:3" x14ac:dyDescent="0.35">
      <c r="B93" s="5"/>
      <c r="C93" s="41"/>
    </row>
    <row r="94" spans="2:3" x14ac:dyDescent="0.35">
      <c r="B94" s="5"/>
      <c r="C94" s="41"/>
    </row>
    <row r="95" spans="2:3" x14ac:dyDescent="0.35">
      <c r="B95" s="5"/>
      <c r="C95" s="41"/>
    </row>
    <row r="96" spans="2:3" x14ac:dyDescent="0.35">
      <c r="B96" s="5"/>
      <c r="C96" s="41"/>
    </row>
    <row r="97" spans="2:3" x14ac:dyDescent="0.35">
      <c r="B97" s="5"/>
      <c r="C97" s="41"/>
    </row>
    <row r="98" spans="2:3" x14ac:dyDescent="0.35">
      <c r="B98" s="5"/>
      <c r="C98" s="41"/>
    </row>
    <row r="99" spans="2:3" x14ac:dyDescent="0.35">
      <c r="B99" s="5"/>
      <c r="C99" s="41"/>
    </row>
    <row r="100" spans="2:3" x14ac:dyDescent="0.35">
      <c r="B100" s="5"/>
      <c r="C100" s="41"/>
    </row>
    <row r="101" spans="2:3" x14ac:dyDescent="0.35">
      <c r="B101" s="5"/>
      <c r="C101" s="41"/>
    </row>
    <row r="102" spans="2:3" x14ac:dyDescent="0.35">
      <c r="B102" s="5"/>
      <c r="C102" s="41"/>
    </row>
    <row r="103" spans="2:3" x14ac:dyDescent="0.35">
      <c r="B103" s="5"/>
      <c r="C103" s="41"/>
    </row>
    <row r="104" spans="2:3" x14ac:dyDescent="0.35">
      <c r="B104" s="5"/>
      <c r="C104" s="41"/>
    </row>
    <row r="105" spans="2:3" x14ac:dyDescent="0.35">
      <c r="B105" s="5"/>
      <c r="C105" s="41"/>
    </row>
    <row r="106" spans="2:3" x14ac:dyDescent="0.35">
      <c r="B106" s="5"/>
      <c r="C106" s="41"/>
    </row>
    <row r="107" spans="2:3" x14ac:dyDescent="0.35">
      <c r="B107" s="5"/>
      <c r="C107" s="41"/>
    </row>
    <row r="108" spans="2:3" x14ac:dyDescent="0.35">
      <c r="B108" s="5"/>
      <c r="C108" s="41"/>
    </row>
    <row r="109" spans="2:3" x14ac:dyDescent="0.35">
      <c r="B109" s="5"/>
      <c r="C109" s="41"/>
    </row>
    <row r="110" spans="2:3" x14ac:dyDescent="0.35">
      <c r="B110" s="5"/>
      <c r="C110" s="41"/>
    </row>
    <row r="111" spans="2:3" x14ac:dyDescent="0.35">
      <c r="B111" s="5"/>
      <c r="C111" s="41"/>
    </row>
    <row r="112" spans="2:3" x14ac:dyDescent="0.35">
      <c r="B112" s="5"/>
      <c r="C112" s="41"/>
    </row>
    <row r="113" spans="2:3" x14ac:dyDescent="0.35">
      <c r="B113" s="5"/>
      <c r="C113" s="41"/>
    </row>
    <row r="114" spans="2:3" x14ac:dyDescent="0.35">
      <c r="B114" s="5"/>
      <c r="C114" s="41"/>
    </row>
    <row r="115" spans="2:3" x14ac:dyDescent="0.35">
      <c r="B115" s="5"/>
      <c r="C115" s="41"/>
    </row>
    <row r="116" spans="2:3" x14ac:dyDescent="0.35">
      <c r="B116" s="5"/>
      <c r="C116" s="41"/>
    </row>
    <row r="117" spans="2:3" x14ac:dyDescent="0.35">
      <c r="B117" s="5"/>
      <c r="C117" s="41"/>
    </row>
    <row r="118" spans="2:3" x14ac:dyDescent="0.35">
      <c r="B118" s="5"/>
      <c r="C118" s="41"/>
    </row>
    <row r="119" spans="2:3" x14ac:dyDescent="0.35">
      <c r="B119" s="5"/>
      <c r="C119" s="41"/>
    </row>
    <row r="120" spans="2:3" x14ac:dyDescent="0.35">
      <c r="B120" s="5"/>
      <c r="C120" s="41"/>
    </row>
    <row r="121" spans="2:3" x14ac:dyDescent="0.35">
      <c r="B121" s="5"/>
      <c r="C121" s="41"/>
    </row>
    <row r="122" spans="2:3" x14ac:dyDescent="0.35">
      <c r="B122" s="5"/>
      <c r="C122" s="41"/>
    </row>
    <row r="123" spans="2:3" x14ac:dyDescent="0.35">
      <c r="B123" s="5"/>
      <c r="C123" s="41"/>
    </row>
    <row r="124" spans="2:3" x14ac:dyDescent="0.35">
      <c r="B124" s="5"/>
      <c r="C124" s="41"/>
    </row>
    <row r="125" spans="2:3" x14ac:dyDescent="0.35">
      <c r="B125" s="5"/>
      <c r="C125" s="41"/>
    </row>
    <row r="126" spans="2:3" x14ac:dyDescent="0.35">
      <c r="B126" s="5"/>
      <c r="C126" s="41"/>
    </row>
    <row r="127" spans="2:3" x14ac:dyDescent="0.35">
      <c r="B127" s="5"/>
      <c r="C127" s="41"/>
    </row>
    <row r="128" spans="2:3" x14ac:dyDescent="0.35">
      <c r="B128" s="5"/>
      <c r="C128" s="41"/>
    </row>
    <row r="129" spans="2:3" x14ac:dyDescent="0.35">
      <c r="B129" s="5"/>
      <c r="C129" s="41"/>
    </row>
    <row r="130" spans="2:3" x14ac:dyDescent="0.35">
      <c r="B130" s="5"/>
      <c r="C130" s="41"/>
    </row>
    <row r="131" spans="2:3" x14ac:dyDescent="0.35">
      <c r="B131" s="5"/>
      <c r="C131" s="41"/>
    </row>
    <row r="132" spans="2:3" x14ac:dyDescent="0.35">
      <c r="B132" s="5"/>
      <c r="C132" s="41"/>
    </row>
    <row r="133" spans="2:3" x14ac:dyDescent="0.35">
      <c r="B133" s="5"/>
      <c r="C133" s="41"/>
    </row>
    <row r="134" spans="2:3" x14ac:dyDescent="0.35">
      <c r="B134" s="5"/>
      <c r="C134" s="41"/>
    </row>
    <row r="135" spans="2:3" x14ac:dyDescent="0.35">
      <c r="B135" s="5"/>
      <c r="C135" s="41"/>
    </row>
    <row r="136" spans="2:3" x14ac:dyDescent="0.35">
      <c r="B136" s="5"/>
      <c r="C136" s="41"/>
    </row>
    <row r="137" spans="2:3" x14ac:dyDescent="0.35">
      <c r="B137" s="5"/>
      <c r="C137" s="41"/>
    </row>
    <row r="138" spans="2:3" x14ac:dyDescent="0.35">
      <c r="B138" s="5"/>
      <c r="C138" s="41"/>
    </row>
    <row r="139" spans="2:3" x14ac:dyDescent="0.35">
      <c r="B139" s="5"/>
      <c r="C139" s="41"/>
    </row>
    <row r="140" spans="2:3" x14ac:dyDescent="0.35">
      <c r="B140" s="5"/>
      <c r="C140" s="41"/>
    </row>
    <row r="141" spans="2:3" x14ac:dyDescent="0.35">
      <c r="B141" s="5"/>
      <c r="C141" s="41"/>
    </row>
    <row r="142" spans="2:3" x14ac:dyDescent="0.35">
      <c r="B142" s="5"/>
      <c r="C142" s="41"/>
    </row>
    <row r="143" spans="2:3" x14ac:dyDescent="0.35">
      <c r="B143" s="5"/>
      <c r="C143" s="41"/>
    </row>
    <row r="144" spans="2:3" x14ac:dyDescent="0.35">
      <c r="B144" s="5"/>
      <c r="C144" s="41"/>
    </row>
    <row r="145" spans="2:3" x14ac:dyDescent="0.35">
      <c r="B145" s="5"/>
      <c r="C145" s="41"/>
    </row>
    <row r="146" spans="2:3" x14ac:dyDescent="0.35">
      <c r="B146" s="5"/>
      <c r="C146" s="41"/>
    </row>
    <row r="147" spans="2:3" x14ac:dyDescent="0.35">
      <c r="B147" s="5"/>
      <c r="C147" s="41"/>
    </row>
    <row r="148" spans="2:3" x14ac:dyDescent="0.35">
      <c r="B148" s="5"/>
      <c r="C148" s="41"/>
    </row>
    <row r="149" spans="2:3" x14ac:dyDescent="0.35">
      <c r="B149" s="5"/>
      <c r="C149" s="41"/>
    </row>
    <row r="150" spans="2:3" x14ac:dyDescent="0.35">
      <c r="B150" s="5"/>
      <c r="C150" s="41"/>
    </row>
    <row r="151" spans="2:3" x14ac:dyDescent="0.35">
      <c r="B151" s="5"/>
      <c r="C151" s="41"/>
    </row>
    <row r="152" spans="2:3" x14ac:dyDescent="0.35">
      <c r="B152" s="5"/>
      <c r="C152" s="41"/>
    </row>
    <row r="153" spans="2:3" x14ac:dyDescent="0.35">
      <c r="B153" s="5"/>
      <c r="C153" s="41"/>
    </row>
    <row r="154" spans="2:3" x14ac:dyDescent="0.35">
      <c r="B154" s="5"/>
      <c r="C154" s="41"/>
    </row>
    <row r="155" spans="2:3" x14ac:dyDescent="0.35">
      <c r="B155" s="5"/>
      <c r="C155" s="41"/>
    </row>
    <row r="156" spans="2:3" x14ac:dyDescent="0.35">
      <c r="B156" s="5"/>
      <c r="C156" s="41"/>
    </row>
  </sheetData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FFFF00"/>
  </sheetPr>
  <dimension ref="A1:H129"/>
  <sheetViews>
    <sheetView zoomScaleNormal="100" workbookViewId="0">
      <selection activeCell="H22" sqref="H22"/>
    </sheetView>
  </sheetViews>
  <sheetFormatPr defaultColWidth="8.81640625" defaultRowHeight="14.5" x14ac:dyDescent="0.35"/>
  <cols>
    <col min="1" max="1" width="14" customWidth="1"/>
    <col min="2" max="2" width="9.1796875" customWidth="1"/>
    <col min="4" max="4" width="16.81640625" bestFit="1" customWidth="1"/>
    <col min="5" max="5" width="14.26953125" customWidth="1"/>
    <col min="6" max="6" width="10.81640625" customWidth="1"/>
    <col min="7" max="7" width="8.81640625" style="13"/>
    <col min="8" max="8" width="42.7265625" style="13" customWidth="1"/>
    <col min="9" max="16384" width="8.81640625" style="13"/>
  </cols>
  <sheetData>
    <row r="1" spans="1:8" s="15" customFormat="1" ht="59.5" x14ac:dyDescent="0.5">
      <c r="A1" s="6" t="s">
        <v>19</v>
      </c>
      <c r="B1" s="6" t="s">
        <v>20</v>
      </c>
      <c r="C1" s="6" t="s">
        <v>21</v>
      </c>
      <c r="D1" s="6" t="s">
        <v>22</v>
      </c>
      <c r="E1" s="6" t="s">
        <v>23</v>
      </c>
      <c r="F1" s="7" t="s">
        <v>24</v>
      </c>
      <c r="H1" s="16" t="s">
        <v>38</v>
      </c>
    </row>
    <row r="2" spans="1:8" x14ac:dyDescent="0.35">
      <c r="A2" s="4" t="s">
        <v>25</v>
      </c>
      <c r="B2" s="2"/>
      <c r="C2" s="4" t="e">
        <f>ROUND(B2/(60/General_info!$B$2),1)</f>
        <v>#DIV/0!</v>
      </c>
      <c r="D2" s="2"/>
      <c r="E2" s="4">
        <v>1.6</v>
      </c>
      <c r="F2" s="38"/>
    </row>
    <row r="3" spans="1:8" x14ac:dyDescent="0.35">
      <c r="A3" s="4" t="s">
        <v>26</v>
      </c>
      <c r="B3" s="2"/>
      <c r="C3" s="4" t="e">
        <f>ROUND(B3/(60/General_info!$B$2),1)</f>
        <v>#DIV/0!</v>
      </c>
      <c r="D3" s="2"/>
      <c r="E3" s="4">
        <v>2.1</v>
      </c>
      <c r="F3" s="38"/>
    </row>
    <row r="4" spans="1:8" x14ac:dyDescent="0.35">
      <c r="A4" s="4" t="s">
        <v>27</v>
      </c>
      <c r="B4" s="2"/>
      <c r="C4" s="4" t="e">
        <f>ROUND(B4/(60/General_info!$B$2),1)</f>
        <v>#DIV/0!</v>
      </c>
      <c r="D4" s="2"/>
      <c r="E4" s="4">
        <v>1.8</v>
      </c>
      <c r="F4" s="38"/>
    </row>
    <row r="5" spans="1:8" x14ac:dyDescent="0.35">
      <c r="A5" s="4"/>
      <c r="B5" s="2"/>
      <c r="C5" s="4"/>
      <c r="D5" s="2"/>
      <c r="E5" s="4"/>
      <c r="F5" s="4"/>
    </row>
    <row r="6" spans="1:8" x14ac:dyDescent="0.35">
      <c r="A6" s="4"/>
      <c r="B6" s="2"/>
      <c r="C6" s="4"/>
      <c r="D6" s="2"/>
      <c r="E6" s="4"/>
      <c r="F6" s="4"/>
    </row>
    <row r="7" spans="1:8" x14ac:dyDescent="0.35">
      <c r="A7" s="4"/>
      <c r="B7" s="2"/>
      <c r="C7" s="4"/>
      <c r="D7" s="2"/>
      <c r="E7" s="4"/>
      <c r="F7" s="4"/>
    </row>
    <row r="8" spans="1:8" x14ac:dyDescent="0.35">
      <c r="A8" s="4"/>
      <c r="B8" s="2"/>
      <c r="C8" s="4"/>
      <c r="D8" s="2"/>
      <c r="E8" s="4"/>
      <c r="F8" s="4"/>
    </row>
    <row r="9" spans="1:8" x14ac:dyDescent="0.35">
      <c r="A9" s="4"/>
      <c r="B9" s="2"/>
      <c r="C9" s="4"/>
      <c r="D9" s="2"/>
      <c r="E9" s="4"/>
      <c r="F9" s="4"/>
    </row>
    <row r="10" spans="1:8" x14ac:dyDescent="0.35">
      <c r="A10" s="4"/>
      <c r="B10" s="2"/>
      <c r="C10" s="4"/>
      <c r="D10" s="2"/>
      <c r="E10" s="4"/>
      <c r="F10" s="4"/>
    </row>
    <row r="11" spans="1:8" x14ac:dyDescent="0.35">
      <c r="A11" s="4"/>
      <c r="B11" s="2"/>
      <c r="C11" s="4"/>
      <c r="D11" s="2"/>
      <c r="E11" s="4"/>
      <c r="F11" s="4"/>
    </row>
    <row r="12" spans="1:8" x14ac:dyDescent="0.35">
      <c r="A12" s="4"/>
      <c r="B12" s="2"/>
      <c r="C12" s="4"/>
      <c r="D12" s="2"/>
      <c r="E12" s="4"/>
      <c r="F12" s="4"/>
    </row>
    <row r="13" spans="1:8" x14ac:dyDescent="0.35">
      <c r="A13" s="4"/>
      <c r="B13" s="2"/>
      <c r="C13" s="4"/>
      <c r="D13" s="2"/>
      <c r="E13" s="4"/>
      <c r="F13" s="4"/>
    </row>
    <row r="14" spans="1:8" x14ac:dyDescent="0.35">
      <c r="A14" s="4"/>
      <c r="B14" s="2"/>
      <c r="C14" s="4"/>
      <c r="D14" s="2"/>
      <c r="E14" s="4"/>
      <c r="F14" s="4"/>
    </row>
    <row r="15" spans="1:8" x14ac:dyDescent="0.35">
      <c r="A15" s="4"/>
      <c r="B15" s="2"/>
      <c r="C15" s="4"/>
      <c r="D15" s="2"/>
      <c r="E15" s="4"/>
      <c r="F15" s="4"/>
    </row>
    <row r="16" spans="1:8" x14ac:dyDescent="0.35">
      <c r="A16" s="4"/>
      <c r="B16" s="2"/>
      <c r="C16" s="4"/>
      <c r="D16" s="2"/>
      <c r="E16" s="4"/>
      <c r="F16" s="4"/>
    </row>
    <row r="17" spans="1:6" x14ac:dyDescent="0.35">
      <c r="A17" s="4"/>
      <c r="B17" s="2"/>
      <c r="C17" s="4"/>
      <c r="D17" s="2"/>
      <c r="E17" s="4"/>
      <c r="F17" s="4"/>
    </row>
    <row r="18" spans="1:6" x14ac:dyDescent="0.35">
      <c r="A18" s="4"/>
      <c r="B18" s="2"/>
      <c r="C18" s="4"/>
      <c r="D18" s="2"/>
      <c r="E18" s="4"/>
      <c r="F18" s="4"/>
    </row>
    <row r="19" spans="1:6" x14ac:dyDescent="0.35">
      <c r="A19" s="4"/>
      <c r="B19" s="2"/>
      <c r="C19" s="4"/>
      <c r="D19" s="2"/>
      <c r="E19" s="4"/>
      <c r="F19" s="4"/>
    </row>
    <row r="20" spans="1:6" x14ac:dyDescent="0.35">
      <c r="A20" s="4"/>
      <c r="B20" s="2"/>
      <c r="C20" s="4"/>
      <c r="D20" s="2"/>
      <c r="E20" s="4"/>
      <c r="F20" s="4"/>
    </row>
    <row r="21" spans="1:6" x14ac:dyDescent="0.35">
      <c r="A21" s="4"/>
      <c r="B21" s="2"/>
      <c r="C21" s="4"/>
      <c r="D21" s="2"/>
      <c r="E21" s="4"/>
      <c r="F21" s="4"/>
    </row>
    <row r="22" spans="1:6" x14ac:dyDescent="0.35">
      <c r="A22" s="4"/>
      <c r="B22" s="2"/>
      <c r="C22" s="4"/>
      <c r="D22" s="2"/>
      <c r="E22" s="4"/>
      <c r="F22" s="4"/>
    </row>
    <row r="23" spans="1:6" x14ac:dyDescent="0.35">
      <c r="A23" s="4"/>
      <c r="B23" s="2"/>
      <c r="C23" s="4"/>
      <c r="D23" s="2"/>
      <c r="E23" s="4"/>
      <c r="F23" s="4"/>
    </row>
    <row r="24" spans="1:6" x14ac:dyDescent="0.35">
      <c r="A24" s="4"/>
      <c r="B24" s="2"/>
      <c r="C24" s="4"/>
      <c r="D24" s="2"/>
      <c r="E24" s="4"/>
      <c r="F24" s="4"/>
    </row>
    <row r="25" spans="1:6" x14ac:dyDescent="0.35">
      <c r="A25" s="4"/>
      <c r="B25" s="2"/>
      <c r="C25" s="4"/>
      <c r="D25" s="2"/>
      <c r="E25" s="4"/>
      <c r="F25" s="4"/>
    </row>
    <row r="26" spans="1:6" x14ac:dyDescent="0.35">
      <c r="A26" s="4"/>
      <c r="B26" s="2"/>
      <c r="C26" s="4"/>
      <c r="D26" s="2"/>
      <c r="E26" s="4"/>
      <c r="F26" s="4"/>
    </row>
    <row r="27" spans="1:6" x14ac:dyDescent="0.35">
      <c r="A27" s="4"/>
      <c r="B27" s="2"/>
      <c r="C27" s="4"/>
      <c r="D27" s="2"/>
      <c r="E27" s="4"/>
      <c r="F27" s="4"/>
    </row>
    <row r="28" spans="1:6" x14ac:dyDescent="0.35">
      <c r="A28" s="4"/>
      <c r="B28" s="2"/>
      <c r="C28" s="4"/>
      <c r="D28" s="2"/>
      <c r="E28" s="4"/>
      <c r="F28" s="4"/>
    </row>
    <row r="29" spans="1:6" x14ac:dyDescent="0.35">
      <c r="A29" s="4"/>
      <c r="B29" s="2"/>
      <c r="C29" s="4"/>
      <c r="D29" s="2"/>
      <c r="E29" s="4"/>
      <c r="F29" s="4"/>
    </row>
    <row r="30" spans="1:6" x14ac:dyDescent="0.35">
      <c r="A30" s="4"/>
      <c r="B30" s="2"/>
      <c r="C30" s="4"/>
      <c r="D30" s="2"/>
      <c r="E30" s="4"/>
      <c r="F30" s="4"/>
    </row>
    <row r="31" spans="1:6" x14ac:dyDescent="0.35">
      <c r="A31" s="4"/>
      <c r="B31" s="2"/>
      <c r="C31" s="4"/>
      <c r="D31" s="2"/>
      <c r="E31" s="4"/>
      <c r="F31" s="4"/>
    </row>
    <row r="32" spans="1:6" x14ac:dyDescent="0.35">
      <c r="A32" s="4"/>
      <c r="B32" s="2"/>
      <c r="C32" s="4"/>
      <c r="D32" s="2"/>
      <c r="E32" s="4"/>
      <c r="F32" s="4"/>
    </row>
    <row r="33" spans="1:6" x14ac:dyDescent="0.35">
      <c r="A33" s="4"/>
      <c r="B33" s="2"/>
      <c r="C33" s="4"/>
      <c r="D33" s="2"/>
      <c r="E33" s="4"/>
      <c r="F33" s="4"/>
    </row>
    <row r="34" spans="1:6" x14ac:dyDescent="0.35">
      <c r="A34" s="4"/>
      <c r="B34" s="2"/>
      <c r="C34" s="4"/>
      <c r="D34" s="2"/>
      <c r="E34" s="4"/>
      <c r="F34" s="4"/>
    </row>
    <row r="35" spans="1:6" x14ac:dyDescent="0.35">
      <c r="A35" s="4"/>
      <c r="B35" s="2"/>
      <c r="C35" s="4"/>
      <c r="D35" s="2"/>
      <c r="E35" s="4"/>
      <c r="F35" s="4"/>
    </row>
    <row r="36" spans="1:6" x14ac:dyDescent="0.35">
      <c r="A36" s="4"/>
      <c r="B36" s="2"/>
      <c r="C36" s="4"/>
      <c r="D36" s="2"/>
      <c r="E36" s="4"/>
      <c r="F36" s="4"/>
    </row>
    <row r="37" spans="1:6" x14ac:dyDescent="0.35">
      <c r="A37" s="4"/>
      <c r="B37" s="2"/>
      <c r="C37" s="4"/>
      <c r="D37" s="2"/>
      <c r="E37" s="4"/>
      <c r="F37" s="4"/>
    </row>
    <row r="38" spans="1:6" x14ac:dyDescent="0.35">
      <c r="A38" s="4"/>
      <c r="B38" s="2"/>
      <c r="C38" s="4"/>
      <c r="D38" s="2"/>
      <c r="E38" s="4"/>
      <c r="F38" s="4"/>
    </row>
    <row r="39" spans="1:6" x14ac:dyDescent="0.35">
      <c r="A39" s="4"/>
      <c r="B39" s="2"/>
      <c r="C39" s="4"/>
      <c r="D39" s="2"/>
      <c r="E39" s="4"/>
      <c r="F39" s="4"/>
    </row>
    <row r="40" spans="1:6" x14ac:dyDescent="0.35">
      <c r="A40" s="4"/>
      <c r="B40" s="2"/>
      <c r="C40" s="4"/>
      <c r="D40" s="2"/>
      <c r="E40" s="4"/>
      <c r="F40" s="4"/>
    </row>
    <row r="41" spans="1:6" x14ac:dyDescent="0.35">
      <c r="A41" s="4"/>
      <c r="B41" s="2"/>
      <c r="C41" s="4"/>
      <c r="D41" s="2"/>
      <c r="E41" s="4"/>
      <c r="F41" s="4"/>
    </row>
    <row r="42" spans="1:6" x14ac:dyDescent="0.35">
      <c r="A42" s="4"/>
      <c r="B42" s="2"/>
      <c r="C42" s="4"/>
      <c r="D42" s="2"/>
      <c r="E42" s="4"/>
      <c r="F42" s="4"/>
    </row>
    <row r="43" spans="1:6" x14ac:dyDescent="0.35">
      <c r="A43" s="4"/>
      <c r="B43" s="2"/>
      <c r="C43" s="4"/>
      <c r="D43" s="2"/>
      <c r="E43" s="4"/>
      <c r="F43" s="4"/>
    </row>
    <row r="44" spans="1:6" x14ac:dyDescent="0.35">
      <c r="A44" s="4"/>
      <c r="B44" s="2"/>
      <c r="C44" s="4"/>
      <c r="D44" s="2"/>
      <c r="E44" s="4"/>
      <c r="F44" s="4"/>
    </row>
    <row r="45" spans="1:6" x14ac:dyDescent="0.35">
      <c r="A45" s="4"/>
      <c r="B45" s="2"/>
      <c r="C45" s="4"/>
      <c r="D45" s="2"/>
      <c r="E45" s="4"/>
      <c r="F45" s="4"/>
    </row>
    <row r="46" spans="1:6" x14ac:dyDescent="0.35">
      <c r="A46" s="4"/>
      <c r="B46" s="2"/>
      <c r="C46" s="4"/>
      <c r="D46" s="2"/>
      <c r="E46" s="4"/>
      <c r="F46" s="4"/>
    </row>
    <row r="47" spans="1:6" x14ac:dyDescent="0.35">
      <c r="A47" s="4"/>
      <c r="B47" s="2"/>
      <c r="C47" s="4"/>
      <c r="D47" s="2"/>
      <c r="E47" s="4"/>
      <c r="F47" s="4"/>
    </row>
    <row r="48" spans="1:6" x14ac:dyDescent="0.35">
      <c r="A48" s="4"/>
      <c r="B48" s="2"/>
      <c r="C48" s="4"/>
      <c r="D48" s="2"/>
      <c r="E48" s="4"/>
      <c r="F48" s="4"/>
    </row>
    <row r="49" spans="1:6" x14ac:dyDescent="0.35">
      <c r="A49" s="4"/>
      <c r="B49" s="2"/>
      <c r="C49" s="4"/>
      <c r="D49" s="2"/>
      <c r="E49" s="4"/>
      <c r="F49" s="4"/>
    </row>
    <row r="50" spans="1:6" x14ac:dyDescent="0.35">
      <c r="A50" s="4"/>
      <c r="B50" s="2"/>
      <c r="C50" s="4"/>
      <c r="D50" s="2"/>
      <c r="E50" s="4"/>
      <c r="F50" s="4"/>
    </row>
    <row r="51" spans="1:6" x14ac:dyDescent="0.35">
      <c r="A51" s="4"/>
      <c r="B51" s="2"/>
      <c r="C51" s="4"/>
      <c r="D51" s="2"/>
      <c r="E51" s="4"/>
      <c r="F51" s="4"/>
    </row>
    <row r="52" spans="1:6" x14ac:dyDescent="0.35">
      <c r="A52" s="4"/>
      <c r="B52" s="2"/>
      <c r="C52" s="4"/>
      <c r="D52" s="2"/>
      <c r="E52" s="4"/>
      <c r="F52" s="4"/>
    </row>
    <row r="53" spans="1:6" x14ac:dyDescent="0.35">
      <c r="A53" s="4"/>
      <c r="B53" s="2"/>
      <c r="C53" s="4"/>
      <c r="D53" s="2"/>
      <c r="E53" s="4"/>
      <c r="F53" s="4"/>
    </row>
    <row r="54" spans="1:6" x14ac:dyDescent="0.35">
      <c r="A54" s="4"/>
      <c r="B54" s="2"/>
      <c r="C54" s="4"/>
      <c r="D54" s="2"/>
      <c r="E54" s="4"/>
      <c r="F54" s="4"/>
    </row>
    <row r="55" spans="1:6" x14ac:dyDescent="0.35">
      <c r="A55" s="4"/>
      <c r="B55" s="2"/>
      <c r="C55" s="4"/>
      <c r="D55" s="2"/>
      <c r="E55" s="4"/>
      <c r="F55" s="4"/>
    </row>
    <row r="56" spans="1:6" x14ac:dyDescent="0.35">
      <c r="A56" s="4"/>
      <c r="B56" s="2"/>
      <c r="C56" s="4"/>
      <c r="D56" s="2"/>
      <c r="E56" s="4"/>
      <c r="F56" s="4"/>
    </row>
    <row r="57" spans="1:6" x14ac:dyDescent="0.35">
      <c r="A57" s="4"/>
      <c r="B57" s="2"/>
      <c r="C57" s="4"/>
      <c r="D57" s="2"/>
      <c r="E57" s="4"/>
      <c r="F57" s="4"/>
    </row>
    <row r="58" spans="1:6" x14ac:dyDescent="0.35">
      <c r="A58" s="4"/>
      <c r="B58" s="2"/>
      <c r="C58" s="4"/>
      <c r="D58" s="2"/>
      <c r="E58" s="4"/>
      <c r="F58" s="4"/>
    </row>
    <row r="59" spans="1:6" x14ac:dyDescent="0.35">
      <c r="A59" s="4"/>
      <c r="B59" s="2"/>
      <c r="C59" s="4"/>
      <c r="D59" s="2"/>
      <c r="E59" s="4"/>
      <c r="F59" s="4"/>
    </row>
    <row r="60" spans="1:6" x14ac:dyDescent="0.35">
      <c r="A60" s="4"/>
      <c r="B60" s="2"/>
      <c r="C60" s="4"/>
      <c r="D60" s="2"/>
      <c r="E60" s="4"/>
      <c r="F60" s="4"/>
    </row>
    <row r="61" spans="1:6" x14ac:dyDescent="0.35">
      <c r="A61" s="4"/>
      <c r="B61" s="2"/>
      <c r="C61" s="4"/>
      <c r="D61" s="2"/>
      <c r="E61" s="4"/>
      <c r="F61" s="4"/>
    </row>
    <row r="62" spans="1:6" x14ac:dyDescent="0.35">
      <c r="A62" s="4"/>
      <c r="B62" s="2"/>
      <c r="C62" s="4"/>
      <c r="D62" s="2"/>
      <c r="E62" s="4"/>
      <c r="F62" s="4"/>
    </row>
    <row r="63" spans="1:6" x14ac:dyDescent="0.35">
      <c r="A63" s="4"/>
      <c r="B63" s="2"/>
      <c r="C63" s="4"/>
      <c r="D63" s="2"/>
      <c r="E63" s="4"/>
      <c r="F63" s="4"/>
    </row>
    <row r="64" spans="1:6" x14ac:dyDescent="0.35">
      <c r="A64" s="4"/>
      <c r="B64" s="2"/>
      <c r="C64" s="4"/>
      <c r="D64" s="2"/>
      <c r="E64" s="4"/>
      <c r="F64" s="4"/>
    </row>
    <row r="65" spans="1:6" x14ac:dyDescent="0.35">
      <c r="A65" s="4"/>
      <c r="B65" s="2"/>
      <c r="C65" s="4"/>
      <c r="D65" s="2"/>
      <c r="E65" s="4"/>
      <c r="F65" s="4"/>
    </row>
    <row r="66" spans="1:6" x14ac:dyDescent="0.35">
      <c r="A66" s="4"/>
      <c r="B66" s="2"/>
      <c r="C66" s="4"/>
      <c r="D66" s="2"/>
      <c r="E66" s="4"/>
      <c r="F66" s="4"/>
    </row>
    <row r="67" spans="1:6" x14ac:dyDescent="0.35">
      <c r="A67" s="4"/>
      <c r="B67" s="2"/>
      <c r="C67" s="4"/>
      <c r="D67" s="2"/>
      <c r="E67" s="4"/>
      <c r="F67" s="4"/>
    </row>
    <row r="68" spans="1:6" x14ac:dyDescent="0.35">
      <c r="A68" s="4"/>
      <c r="B68" s="2"/>
      <c r="C68" s="4"/>
      <c r="D68" s="2"/>
      <c r="E68" s="4"/>
      <c r="F68" s="4"/>
    </row>
    <row r="69" spans="1:6" x14ac:dyDescent="0.35">
      <c r="A69" s="4"/>
      <c r="B69" s="2"/>
      <c r="C69" s="4"/>
      <c r="D69" s="2"/>
      <c r="E69" s="4"/>
      <c r="F69" s="4"/>
    </row>
    <row r="70" spans="1:6" x14ac:dyDescent="0.35">
      <c r="A70" s="4"/>
      <c r="B70" s="2"/>
      <c r="C70" s="4"/>
      <c r="D70" s="2"/>
      <c r="E70" s="4"/>
      <c r="F70" s="4"/>
    </row>
    <row r="71" spans="1:6" x14ac:dyDescent="0.35">
      <c r="A71" s="4"/>
      <c r="B71" s="2"/>
      <c r="C71" s="4"/>
      <c r="D71" s="2"/>
      <c r="E71" s="4"/>
      <c r="F71" s="4"/>
    </row>
    <row r="72" spans="1:6" x14ac:dyDescent="0.35">
      <c r="A72" s="4"/>
      <c r="B72" s="2"/>
      <c r="C72" s="4"/>
      <c r="D72" s="2"/>
      <c r="E72" s="4"/>
      <c r="F72" s="4"/>
    </row>
    <row r="73" spans="1:6" x14ac:dyDescent="0.35">
      <c r="A73" s="4"/>
      <c r="B73" s="2"/>
      <c r="C73" s="4"/>
      <c r="D73" s="2"/>
      <c r="E73" s="4"/>
      <c r="F73" s="4"/>
    </row>
    <row r="74" spans="1:6" x14ac:dyDescent="0.35">
      <c r="A74" s="4"/>
      <c r="B74" s="2"/>
      <c r="C74" s="4"/>
      <c r="D74" s="2"/>
      <c r="E74" s="4"/>
      <c r="F74" s="4"/>
    </row>
    <row r="75" spans="1:6" x14ac:dyDescent="0.35">
      <c r="A75" s="4"/>
      <c r="B75" s="2"/>
      <c r="C75" s="4"/>
      <c r="D75" s="2"/>
      <c r="E75" s="4"/>
      <c r="F75" s="4"/>
    </row>
    <row r="76" spans="1:6" x14ac:dyDescent="0.35">
      <c r="A76" s="4"/>
      <c r="B76" s="2"/>
      <c r="C76" s="4"/>
      <c r="D76" s="2"/>
      <c r="E76" s="4"/>
      <c r="F76" s="4"/>
    </row>
    <row r="77" spans="1:6" x14ac:dyDescent="0.35">
      <c r="A77" s="4"/>
      <c r="B77" s="2"/>
      <c r="C77" s="4"/>
      <c r="D77" s="2"/>
      <c r="E77" s="4"/>
      <c r="F77" s="4"/>
    </row>
    <row r="78" spans="1:6" x14ac:dyDescent="0.35">
      <c r="A78" s="4"/>
      <c r="B78" s="2"/>
      <c r="C78" s="4"/>
      <c r="D78" s="2"/>
      <c r="E78" s="4"/>
      <c r="F78" s="4"/>
    </row>
    <row r="79" spans="1:6" x14ac:dyDescent="0.35">
      <c r="A79" s="4"/>
      <c r="B79" s="2"/>
      <c r="C79" s="4"/>
      <c r="D79" s="2"/>
      <c r="E79" s="4"/>
      <c r="F79" s="4"/>
    </row>
    <row r="80" spans="1:6" x14ac:dyDescent="0.35">
      <c r="A80" s="4"/>
      <c r="B80" s="2"/>
      <c r="C80" s="4"/>
      <c r="D80" s="2"/>
      <c r="E80" s="4"/>
      <c r="F80" s="4"/>
    </row>
    <row r="81" spans="1:6" x14ac:dyDescent="0.35">
      <c r="A81" s="4"/>
      <c r="B81" s="2"/>
      <c r="C81" s="4"/>
      <c r="D81" s="2"/>
      <c r="E81" s="4"/>
      <c r="F81" s="4"/>
    </row>
    <row r="82" spans="1:6" x14ac:dyDescent="0.35">
      <c r="A82" s="4"/>
      <c r="B82" s="2"/>
      <c r="C82" s="4"/>
      <c r="D82" s="2"/>
      <c r="E82" s="4"/>
      <c r="F82" s="4"/>
    </row>
    <row r="83" spans="1:6" x14ac:dyDescent="0.35">
      <c r="A83" s="4"/>
      <c r="B83" s="2"/>
      <c r="C83" s="4"/>
      <c r="D83" s="2"/>
      <c r="E83" s="4"/>
      <c r="F83" s="4"/>
    </row>
    <row r="84" spans="1:6" x14ac:dyDescent="0.35">
      <c r="A84" s="4"/>
      <c r="B84" s="2"/>
      <c r="C84" s="4"/>
      <c r="D84" s="2"/>
      <c r="E84" s="4"/>
      <c r="F84" s="4"/>
    </row>
    <row r="85" spans="1:6" x14ac:dyDescent="0.35">
      <c r="A85" s="4"/>
      <c r="B85" s="2"/>
      <c r="C85" s="4"/>
      <c r="D85" s="2"/>
      <c r="E85" s="4"/>
      <c r="F85" s="4"/>
    </row>
    <row r="86" spans="1:6" x14ac:dyDescent="0.35">
      <c r="A86" s="4"/>
      <c r="B86" s="2"/>
      <c r="C86" s="4"/>
      <c r="D86" s="2"/>
      <c r="E86" s="4"/>
      <c r="F86" s="4"/>
    </row>
    <row r="87" spans="1:6" x14ac:dyDescent="0.35">
      <c r="A87" s="4"/>
      <c r="B87" s="2"/>
      <c r="C87" s="4"/>
      <c r="D87" s="2"/>
      <c r="E87" s="4"/>
      <c r="F87" s="4"/>
    </row>
    <row r="88" spans="1:6" x14ac:dyDescent="0.35">
      <c r="A88" s="4"/>
      <c r="B88" s="2"/>
      <c r="C88" s="4"/>
      <c r="D88" s="2"/>
      <c r="E88" s="4"/>
      <c r="F88" s="4"/>
    </row>
    <row r="89" spans="1:6" x14ac:dyDescent="0.35">
      <c r="A89" s="4"/>
      <c r="B89" s="2"/>
      <c r="C89" s="4"/>
      <c r="D89" s="2"/>
      <c r="E89" s="4"/>
      <c r="F89" s="4"/>
    </row>
    <row r="90" spans="1:6" x14ac:dyDescent="0.35">
      <c r="A90" s="4"/>
      <c r="B90" s="2"/>
      <c r="C90" s="4"/>
      <c r="D90" s="2"/>
      <c r="E90" s="4"/>
      <c r="F90" s="4"/>
    </row>
    <row r="91" spans="1:6" x14ac:dyDescent="0.35">
      <c r="A91" s="4"/>
      <c r="B91" s="2"/>
      <c r="C91" s="4"/>
      <c r="D91" s="2"/>
      <c r="E91" s="4"/>
      <c r="F91" s="4"/>
    </row>
    <row r="92" spans="1:6" x14ac:dyDescent="0.35">
      <c r="A92" s="4"/>
      <c r="B92" s="2"/>
      <c r="C92" s="4"/>
      <c r="D92" s="2"/>
      <c r="E92" s="4"/>
      <c r="F92" s="4"/>
    </row>
    <row r="93" spans="1:6" x14ac:dyDescent="0.35">
      <c r="A93" s="4"/>
      <c r="B93" s="2"/>
      <c r="C93" s="4"/>
      <c r="D93" s="2"/>
      <c r="E93" s="4"/>
      <c r="F93" s="4"/>
    </row>
    <row r="94" spans="1:6" x14ac:dyDescent="0.35">
      <c r="A94" s="4"/>
      <c r="B94" s="2"/>
      <c r="C94" s="4"/>
      <c r="D94" s="2"/>
      <c r="E94" s="4"/>
      <c r="F94" s="4"/>
    </row>
    <row r="95" spans="1:6" x14ac:dyDescent="0.35">
      <c r="A95" s="4"/>
      <c r="B95" s="2"/>
      <c r="C95" s="4"/>
      <c r="D95" s="2"/>
      <c r="E95" s="4"/>
      <c r="F95" s="4"/>
    </row>
    <row r="96" spans="1:6" x14ac:dyDescent="0.35">
      <c r="A96" s="4"/>
      <c r="B96" s="2"/>
      <c r="C96" s="4"/>
      <c r="D96" s="2"/>
      <c r="E96" s="4"/>
      <c r="F96" s="4"/>
    </row>
    <row r="97" spans="1:6" x14ac:dyDescent="0.35">
      <c r="A97" s="4"/>
      <c r="B97" s="2"/>
      <c r="C97" s="4"/>
      <c r="D97" s="2"/>
      <c r="E97" s="4"/>
      <c r="F97" s="4"/>
    </row>
    <row r="98" spans="1:6" x14ac:dyDescent="0.35">
      <c r="A98" s="4"/>
      <c r="B98" s="2"/>
      <c r="C98" s="4"/>
      <c r="D98" s="2"/>
      <c r="E98" s="4"/>
      <c r="F98" s="4"/>
    </row>
    <row r="99" spans="1:6" x14ac:dyDescent="0.35">
      <c r="A99" s="4"/>
      <c r="B99" s="2"/>
      <c r="C99" s="4"/>
      <c r="D99" s="2"/>
      <c r="E99" s="4"/>
      <c r="F99" s="4"/>
    </row>
    <row r="100" spans="1:6" x14ac:dyDescent="0.35">
      <c r="A100" s="4"/>
      <c r="B100" s="2"/>
      <c r="C100" s="4"/>
      <c r="D100" s="2"/>
      <c r="E100" s="4"/>
      <c r="F100" s="4"/>
    </row>
    <row r="101" spans="1:6" x14ac:dyDescent="0.35">
      <c r="A101" s="4"/>
      <c r="B101" s="2"/>
      <c r="C101" s="4"/>
      <c r="D101" s="2"/>
      <c r="E101" s="4"/>
      <c r="F101" s="4"/>
    </row>
    <row r="102" spans="1:6" x14ac:dyDescent="0.35">
      <c r="A102" s="4"/>
      <c r="B102" s="2"/>
      <c r="C102" s="4"/>
      <c r="D102" s="2"/>
      <c r="E102" s="4"/>
      <c r="F102" s="4"/>
    </row>
    <row r="103" spans="1:6" x14ac:dyDescent="0.35">
      <c r="A103" s="4"/>
      <c r="B103" s="2"/>
      <c r="C103" s="4"/>
      <c r="D103" s="2"/>
      <c r="E103" s="4"/>
      <c r="F103" s="4"/>
    </row>
    <row r="104" spans="1:6" x14ac:dyDescent="0.35">
      <c r="A104" s="4"/>
      <c r="B104" s="2"/>
      <c r="C104" s="4"/>
      <c r="D104" s="2"/>
      <c r="E104" s="4"/>
      <c r="F104" s="4"/>
    </row>
    <row r="105" spans="1:6" x14ac:dyDescent="0.35">
      <c r="A105" s="4"/>
      <c r="B105" s="2"/>
      <c r="C105" s="4"/>
      <c r="D105" s="2"/>
      <c r="E105" s="4"/>
      <c r="F105" s="4"/>
    </row>
    <row r="106" spans="1:6" x14ac:dyDescent="0.35">
      <c r="A106" s="4"/>
      <c r="B106" s="2"/>
      <c r="C106" s="4"/>
      <c r="D106" s="2"/>
      <c r="E106" s="4"/>
      <c r="F106" s="4"/>
    </row>
    <row r="107" spans="1:6" x14ac:dyDescent="0.35">
      <c r="A107" s="4"/>
      <c r="B107" s="2"/>
      <c r="C107" s="4"/>
      <c r="D107" s="2"/>
      <c r="E107" s="4"/>
      <c r="F107" s="4"/>
    </row>
    <row r="108" spans="1:6" x14ac:dyDescent="0.35">
      <c r="A108" s="4"/>
      <c r="B108" s="2"/>
      <c r="C108" s="4"/>
      <c r="D108" s="2"/>
      <c r="E108" s="4"/>
      <c r="F108" s="4"/>
    </row>
    <row r="109" spans="1:6" x14ac:dyDescent="0.35">
      <c r="A109" s="4"/>
      <c r="B109" s="2"/>
      <c r="C109" s="4"/>
      <c r="D109" s="2"/>
      <c r="E109" s="4"/>
      <c r="F109" s="4"/>
    </row>
    <row r="110" spans="1:6" x14ac:dyDescent="0.35">
      <c r="A110" s="4"/>
      <c r="B110" s="2"/>
      <c r="C110" s="4"/>
      <c r="D110" s="2"/>
      <c r="E110" s="4"/>
      <c r="F110" s="4"/>
    </row>
    <row r="111" spans="1:6" x14ac:dyDescent="0.35">
      <c r="A111" s="4"/>
      <c r="B111" s="2"/>
      <c r="C111" s="4"/>
      <c r="D111" s="2"/>
      <c r="E111" s="4"/>
      <c r="F111" s="4"/>
    </row>
    <row r="112" spans="1:6" x14ac:dyDescent="0.35">
      <c r="A112" s="4"/>
      <c r="B112" s="2"/>
      <c r="C112" s="4"/>
      <c r="D112" s="2"/>
      <c r="E112" s="4"/>
      <c r="F112" s="4"/>
    </row>
    <row r="113" spans="1:6" x14ac:dyDescent="0.35">
      <c r="A113" s="4"/>
      <c r="B113" s="2"/>
      <c r="C113" s="4"/>
      <c r="D113" s="2"/>
      <c r="E113" s="4"/>
      <c r="F113" s="4"/>
    </row>
    <row r="114" spans="1:6" x14ac:dyDescent="0.35">
      <c r="A114" s="4"/>
      <c r="B114" s="2"/>
      <c r="C114" s="4"/>
      <c r="D114" s="2"/>
      <c r="E114" s="4"/>
      <c r="F114" s="4"/>
    </row>
    <row r="115" spans="1:6" x14ac:dyDescent="0.35">
      <c r="A115" s="4"/>
      <c r="B115" s="2"/>
      <c r="C115" s="4"/>
      <c r="D115" s="2"/>
      <c r="E115" s="4"/>
      <c r="F115" s="4"/>
    </row>
    <row r="116" spans="1:6" x14ac:dyDescent="0.35">
      <c r="A116" s="4"/>
      <c r="B116" s="2"/>
      <c r="C116" s="4"/>
      <c r="D116" s="2"/>
      <c r="E116" s="4"/>
      <c r="F116" s="4"/>
    </row>
    <row r="117" spans="1:6" x14ac:dyDescent="0.35">
      <c r="A117" s="4"/>
      <c r="B117" s="2"/>
      <c r="C117" s="4"/>
      <c r="D117" s="2"/>
      <c r="E117" s="4"/>
      <c r="F117" s="4"/>
    </row>
    <row r="118" spans="1:6" x14ac:dyDescent="0.35">
      <c r="A118" s="4"/>
      <c r="B118" s="2"/>
      <c r="C118" s="4"/>
      <c r="D118" s="2"/>
      <c r="E118" s="4"/>
      <c r="F118" s="4"/>
    </row>
    <row r="119" spans="1:6" x14ac:dyDescent="0.35">
      <c r="A119" s="4"/>
      <c r="B119" s="2"/>
      <c r="C119" s="4"/>
      <c r="D119" s="2"/>
      <c r="E119" s="4"/>
      <c r="F119" s="4"/>
    </row>
    <row r="120" spans="1:6" x14ac:dyDescent="0.35">
      <c r="A120" s="4"/>
      <c r="B120" s="2"/>
      <c r="C120" s="4"/>
      <c r="D120" s="2"/>
      <c r="E120" s="4"/>
      <c r="F120" s="4"/>
    </row>
    <row r="121" spans="1:6" x14ac:dyDescent="0.35">
      <c r="A121" s="4"/>
      <c r="B121" s="2"/>
      <c r="C121" s="4"/>
      <c r="D121" s="2"/>
      <c r="E121" s="4"/>
      <c r="F121" s="4"/>
    </row>
    <row r="122" spans="1:6" x14ac:dyDescent="0.35">
      <c r="A122" s="4"/>
      <c r="B122" s="2"/>
      <c r="C122" s="4"/>
      <c r="D122" s="2"/>
      <c r="E122" s="4"/>
      <c r="F122" s="4"/>
    </row>
    <row r="123" spans="1:6" x14ac:dyDescent="0.35">
      <c r="A123" s="4"/>
      <c r="B123" s="2"/>
      <c r="C123" s="4"/>
      <c r="D123" s="2"/>
      <c r="E123" s="4"/>
      <c r="F123" s="4"/>
    </row>
    <row r="124" spans="1:6" x14ac:dyDescent="0.35">
      <c r="A124" s="4"/>
      <c r="B124" s="2"/>
      <c r="C124" s="4"/>
      <c r="D124" s="2"/>
      <c r="E124" s="4"/>
      <c r="F124" s="4"/>
    </row>
    <row r="125" spans="1:6" x14ac:dyDescent="0.35">
      <c r="A125" s="4"/>
      <c r="B125" s="2"/>
      <c r="C125" s="4"/>
      <c r="D125" s="2"/>
      <c r="E125" s="4"/>
      <c r="F125" s="4"/>
    </row>
    <row r="126" spans="1:6" x14ac:dyDescent="0.35">
      <c r="A126" s="4"/>
      <c r="B126" s="2"/>
      <c r="C126" s="4"/>
      <c r="D126" s="2"/>
      <c r="E126" s="4"/>
      <c r="F126" s="4"/>
    </row>
    <row r="127" spans="1:6" x14ac:dyDescent="0.35">
      <c r="A127" s="4"/>
      <c r="B127" s="2"/>
      <c r="C127" s="4"/>
      <c r="D127" s="2"/>
      <c r="E127" s="4"/>
      <c r="F127" s="4"/>
    </row>
    <row r="128" spans="1:6" x14ac:dyDescent="0.35">
      <c r="A128" s="4"/>
      <c r="B128" s="2"/>
      <c r="C128" s="4"/>
      <c r="D128" s="2"/>
      <c r="E128" s="4"/>
      <c r="F128" s="4"/>
    </row>
    <row r="129" spans="1:6" x14ac:dyDescent="0.35">
      <c r="A129" s="4"/>
      <c r="B129" s="2"/>
      <c r="C129" s="4"/>
      <c r="D129" s="2"/>
      <c r="E129" s="4"/>
      <c r="F129" s="4"/>
    </row>
  </sheetData>
  <pageMargins left="0.7" right="0.7" top="0.75" bottom="0.75" header="0.51180555555555496" footer="0.51180555555555496"/>
  <pageSetup orientation="portrait" horizontalDpi="300" verticalDpi="30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FFFF00"/>
  </sheetPr>
  <dimension ref="A1:C74"/>
  <sheetViews>
    <sheetView zoomScaleNormal="100" workbookViewId="0">
      <selection activeCell="C2" sqref="C2:C25"/>
    </sheetView>
  </sheetViews>
  <sheetFormatPr defaultColWidth="8.81640625" defaultRowHeight="14.5" x14ac:dyDescent="0.35"/>
  <cols>
    <col min="1" max="1" width="27.26953125" customWidth="1"/>
    <col min="2" max="2" width="21.26953125" customWidth="1"/>
    <col min="3" max="3" width="19.54296875" customWidth="1"/>
    <col min="4" max="16384" width="8.81640625" style="13"/>
  </cols>
  <sheetData>
    <row r="1" spans="1:3" x14ac:dyDescent="0.35">
      <c r="A1" s="33" t="s">
        <v>28</v>
      </c>
      <c r="B1" s="33" t="s">
        <v>29</v>
      </c>
      <c r="C1" s="33" t="s">
        <v>34</v>
      </c>
    </row>
    <row r="2" spans="1:3" x14ac:dyDescent="0.35">
      <c r="A2" s="34">
        <v>0</v>
      </c>
      <c r="B2" s="35">
        <f>1/24</f>
        <v>4.1666666666666664E-2</v>
      </c>
      <c r="C2" s="37"/>
    </row>
    <row r="3" spans="1:3" x14ac:dyDescent="0.35">
      <c r="A3" s="36">
        <f t="shared" ref="A3:A25" si="0">A2+1/24</f>
        <v>4.1666666666666664E-2</v>
      </c>
      <c r="B3" s="36">
        <f t="shared" ref="B3:B25" si="1">B2+1/24</f>
        <v>8.3333333333333329E-2</v>
      </c>
      <c r="C3" s="37"/>
    </row>
    <row r="4" spans="1:3" x14ac:dyDescent="0.35">
      <c r="A4" s="36">
        <f t="shared" si="0"/>
        <v>8.3333333333333329E-2</v>
      </c>
      <c r="B4" s="36">
        <f t="shared" si="1"/>
        <v>0.125</v>
      </c>
      <c r="C4" s="37"/>
    </row>
    <row r="5" spans="1:3" x14ac:dyDescent="0.35">
      <c r="A5" s="36">
        <f t="shared" si="0"/>
        <v>0.125</v>
      </c>
      <c r="B5" s="36">
        <f t="shared" si="1"/>
        <v>0.16666666666666666</v>
      </c>
      <c r="C5" s="37"/>
    </row>
    <row r="6" spans="1:3" x14ac:dyDescent="0.35">
      <c r="A6" s="36">
        <f t="shared" si="0"/>
        <v>0.16666666666666666</v>
      </c>
      <c r="B6" s="36">
        <f t="shared" si="1"/>
        <v>0.20833333333333331</v>
      </c>
      <c r="C6" s="37"/>
    </row>
    <row r="7" spans="1:3" x14ac:dyDescent="0.35">
      <c r="A7" s="36">
        <f t="shared" si="0"/>
        <v>0.20833333333333331</v>
      </c>
      <c r="B7" s="36">
        <f t="shared" si="1"/>
        <v>0.24999999999999997</v>
      </c>
      <c r="C7" s="37"/>
    </row>
    <row r="8" spans="1:3" x14ac:dyDescent="0.35">
      <c r="A8" s="36">
        <f t="shared" si="0"/>
        <v>0.24999999999999997</v>
      </c>
      <c r="B8" s="36">
        <f t="shared" si="1"/>
        <v>0.29166666666666663</v>
      </c>
      <c r="C8" s="37"/>
    </row>
    <row r="9" spans="1:3" x14ac:dyDescent="0.35">
      <c r="A9" s="36">
        <f t="shared" si="0"/>
        <v>0.29166666666666663</v>
      </c>
      <c r="B9" s="36">
        <f t="shared" si="1"/>
        <v>0.33333333333333331</v>
      </c>
      <c r="C9" s="37"/>
    </row>
    <row r="10" spans="1:3" x14ac:dyDescent="0.35">
      <c r="A10" s="36">
        <f t="shared" si="0"/>
        <v>0.33333333333333331</v>
      </c>
      <c r="B10" s="36">
        <f t="shared" si="1"/>
        <v>0.375</v>
      </c>
      <c r="C10" s="37"/>
    </row>
    <row r="11" spans="1:3" x14ac:dyDescent="0.35">
      <c r="A11" s="36">
        <f t="shared" si="0"/>
        <v>0.375</v>
      </c>
      <c r="B11" s="36">
        <f t="shared" si="1"/>
        <v>0.41666666666666669</v>
      </c>
      <c r="C11" s="37"/>
    </row>
    <row r="12" spans="1:3" x14ac:dyDescent="0.35">
      <c r="A12" s="36">
        <f t="shared" si="0"/>
        <v>0.41666666666666669</v>
      </c>
      <c r="B12" s="36">
        <f t="shared" si="1"/>
        <v>0.45833333333333337</v>
      </c>
      <c r="C12" s="37"/>
    </row>
    <row r="13" spans="1:3" x14ac:dyDescent="0.35">
      <c r="A13" s="36">
        <f t="shared" si="0"/>
        <v>0.45833333333333337</v>
      </c>
      <c r="B13" s="36">
        <f t="shared" si="1"/>
        <v>0.5</v>
      </c>
      <c r="C13" s="37"/>
    </row>
    <row r="14" spans="1:3" x14ac:dyDescent="0.35">
      <c r="A14" s="36">
        <f t="shared" si="0"/>
        <v>0.5</v>
      </c>
      <c r="B14" s="36">
        <f t="shared" si="1"/>
        <v>0.54166666666666663</v>
      </c>
      <c r="C14" s="37"/>
    </row>
    <row r="15" spans="1:3" x14ac:dyDescent="0.35">
      <c r="A15" s="36">
        <f t="shared" si="0"/>
        <v>0.54166666666666663</v>
      </c>
      <c r="B15" s="36">
        <f t="shared" si="1"/>
        <v>0.58333333333333326</v>
      </c>
      <c r="C15" s="37"/>
    </row>
    <row r="16" spans="1:3" x14ac:dyDescent="0.35">
      <c r="A16" s="36">
        <f t="shared" si="0"/>
        <v>0.58333333333333326</v>
      </c>
      <c r="B16" s="36">
        <f t="shared" si="1"/>
        <v>0.62499999999999989</v>
      </c>
      <c r="C16" s="37"/>
    </row>
    <row r="17" spans="1:3" x14ac:dyDescent="0.35">
      <c r="A17" s="36">
        <f t="shared" si="0"/>
        <v>0.62499999999999989</v>
      </c>
      <c r="B17" s="36">
        <f t="shared" si="1"/>
        <v>0.66666666666666652</v>
      </c>
      <c r="C17" s="37"/>
    </row>
    <row r="18" spans="1:3" x14ac:dyDescent="0.35">
      <c r="A18" s="36">
        <f t="shared" si="0"/>
        <v>0.66666666666666652</v>
      </c>
      <c r="B18" s="36">
        <f t="shared" si="1"/>
        <v>0.70833333333333315</v>
      </c>
      <c r="C18" s="37"/>
    </row>
    <row r="19" spans="1:3" x14ac:dyDescent="0.35">
      <c r="A19" s="36">
        <f t="shared" si="0"/>
        <v>0.70833333333333315</v>
      </c>
      <c r="B19" s="36">
        <f t="shared" si="1"/>
        <v>0.74999999999999978</v>
      </c>
      <c r="C19" s="37"/>
    </row>
    <row r="20" spans="1:3" x14ac:dyDescent="0.35">
      <c r="A20" s="36">
        <f t="shared" si="0"/>
        <v>0.74999999999999978</v>
      </c>
      <c r="B20" s="36">
        <f t="shared" si="1"/>
        <v>0.79166666666666641</v>
      </c>
      <c r="C20" s="37"/>
    </row>
    <row r="21" spans="1:3" x14ac:dyDescent="0.35">
      <c r="A21" s="36">
        <f t="shared" si="0"/>
        <v>0.79166666666666641</v>
      </c>
      <c r="B21" s="36">
        <f t="shared" si="1"/>
        <v>0.83333333333333304</v>
      </c>
      <c r="C21" s="37"/>
    </row>
    <row r="22" spans="1:3" x14ac:dyDescent="0.35">
      <c r="A22" s="36">
        <f t="shared" si="0"/>
        <v>0.83333333333333304</v>
      </c>
      <c r="B22" s="36">
        <f t="shared" si="1"/>
        <v>0.87499999999999967</v>
      </c>
      <c r="C22" s="37"/>
    </row>
    <row r="23" spans="1:3" x14ac:dyDescent="0.35">
      <c r="A23" s="36">
        <f t="shared" si="0"/>
        <v>0.87499999999999967</v>
      </c>
      <c r="B23" s="36">
        <f t="shared" si="1"/>
        <v>0.9166666666666663</v>
      </c>
      <c r="C23" s="37"/>
    </row>
    <row r="24" spans="1:3" x14ac:dyDescent="0.35">
      <c r="A24" s="36">
        <f t="shared" si="0"/>
        <v>0.9166666666666663</v>
      </c>
      <c r="B24" s="36">
        <f t="shared" si="1"/>
        <v>0.95833333333333293</v>
      </c>
      <c r="C24" s="37"/>
    </row>
    <row r="25" spans="1:3" x14ac:dyDescent="0.35">
      <c r="A25" s="36">
        <f t="shared" si="0"/>
        <v>0.95833333333333293</v>
      </c>
      <c r="B25" s="36">
        <f t="shared" si="1"/>
        <v>0.99999999999999956</v>
      </c>
      <c r="C25" s="37"/>
    </row>
    <row r="26" spans="1:3" x14ac:dyDescent="0.35">
      <c r="A26" s="8"/>
    </row>
    <row r="27" spans="1:3" x14ac:dyDescent="0.35">
      <c r="A27" s="9"/>
    </row>
    <row r="28" spans="1:3" x14ac:dyDescent="0.35">
      <c r="A28" s="10"/>
    </row>
    <row r="29" spans="1:3" x14ac:dyDescent="0.35">
      <c r="A29" s="8"/>
    </row>
    <row r="30" spans="1:3" x14ac:dyDescent="0.35">
      <c r="A30" s="9"/>
    </row>
    <row r="31" spans="1:3" x14ac:dyDescent="0.35">
      <c r="A31" s="10"/>
    </row>
    <row r="32" spans="1:3" x14ac:dyDescent="0.35">
      <c r="A32" s="11"/>
    </row>
    <row r="33" spans="1:1" x14ac:dyDescent="0.35">
      <c r="A33" s="9"/>
    </row>
    <row r="34" spans="1:1" x14ac:dyDescent="0.35">
      <c r="A34" s="10"/>
    </row>
    <row r="35" spans="1:1" x14ac:dyDescent="0.35">
      <c r="A35" s="8"/>
    </row>
    <row r="36" spans="1:1" x14ac:dyDescent="0.35">
      <c r="A36" s="9"/>
    </row>
    <row r="37" spans="1:1" x14ac:dyDescent="0.35">
      <c r="A37" s="10"/>
    </row>
    <row r="38" spans="1:1" x14ac:dyDescent="0.35">
      <c r="A38" s="8"/>
    </row>
    <row r="39" spans="1:1" x14ac:dyDescent="0.35">
      <c r="A39" s="9"/>
    </row>
    <row r="40" spans="1:1" x14ac:dyDescent="0.35">
      <c r="A40" s="10"/>
    </row>
    <row r="41" spans="1:1" x14ac:dyDescent="0.35">
      <c r="A41" s="8"/>
    </row>
    <row r="42" spans="1:1" x14ac:dyDescent="0.35">
      <c r="A42" s="9"/>
    </row>
    <row r="43" spans="1:1" x14ac:dyDescent="0.35">
      <c r="A43" s="10"/>
    </row>
    <row r="44" spans="1:1" x14ac:dyDescent="0.35">
      <c r="A44" s="11"/>
    </row>
    <row r="45" spans="1:1" x14ac:dyDescent="0.35">
      <c r="A45" s="9"/>
    </row>
    <row r="46" spans="1:1" x14ac:dyDescent="0.35">
      <c r="A46" s="10"/>
    </row>
    <row r="47" spans="1:1" x14ac:dyDescent="0.35">
      <c r="A47" s="11"/>
    </row>
    <row r="48" spans="1:1" x14ac:dyDescent="0.35">
      <c r="A48" s="9"/>
    </row>
    <row r="49" spans="1:1" x14ac:dyDescent="0.35">
      <c r="A49" s="10"/>
    </row>
    <row r="50" spans="1:1" x14ac:dyDescent="0.35">
      <c r="A50" s="11"/>
    </row>
    <row r="51" spans="1:1" x14ac:dyDescent="0.35">
      <c r="A51" s="9"/>
    </row>
    <row r="52" spans="1:1" x14ac:dyDescent="0.35">
      <c r="A52" s="10"/>
    </row>
    <row r="53" spans="1:1" x14ac:dyDescent="0.35">
      <c r="A53" s="11"/>
    </row>
    <row r="54" spans="1:1" x14ac:dyDescent="0.35">
      <c r="A54" s="9"/>
    </row>
    <row r="55" spans="1:1" x14ac:dyDescent="0.35">
      <c r="A55" s="10"/>
    </row>
    <row r="56" spans="1:1" x14ac:dyDescent="0.35">
      <c r="A56" s="11"/>
    </row>
    <row r="57" spans="1:1" x14ac:dyDescent="0.35">
      <c r="A57" s="9"/>
    </row>
    <row r="58" spans="1:1" x14ac:dyDescent="0.35">
      <c r="A58" s="10"/>
    </row>
    <row r="59" spans="1:1" x14ac:dyDescent="0.35">
      <c r="A59" s="12"/>
    </row>
    <row r="60" spans="1:1" x14ac:dyDescent="0.35">
      <c r="A60" s="9"/>
    </row>
    <row r="61" spans="1:1" x14ac:dyDescent="0.35">
      <c r="A61" s="10"/>
    </row>
    <row r="62" spans="1:1" x14ac:dyDescent="0.35">
      <c r="A62" s="12"/>
    </row>
    <row r="63" spans="1:1" x14ac:dyDescent="0.35">
      <c r="A63" s="9"/>
    </row>
    <row r="64" spans="1:1" x14ac:dyDescent="0.35">
      <c r="A64" s="10"/>
    </row>
    <row r="65" spans="1:1" x14ac:dyDescent="0.35">
      <c r="A65" s="12"/>
    </row>
    <row r="66" spans="1:1" x14ac:dyDescent="0.35">
      <c r="A66" s="9"/>
    </row>
    <row r="67" spans="1:1" x14ac:dyDescent="0.35">
      <c r="A67" s="10"/>
    </row>
    <row r="68" spans="1:1" x14ac:dyDescent="0.35">
      <c r="A68" s="8"/>
    </row>
    <row r="69" spans="1:1" x14ac:dyDescent="0.35">
      <c r="A69" s="9"/>
    </row>
    <row r="70" spans="1:1" x14ac:dyDescent="0.35">
      <c r="A70" s="10"/>
    </row>
    <row r="71" spans="1:1" x14ac:dyDescent="0.35">
      <c r="A71" s="11"/>
    </row>
    <row r="72" spans="1:1" x14ac:dyDescent="0.35">
      <c r="A72" s="9"/>
    </row>
    <row r="73" spans="1:1" x14ac:dyDescent="0.35">
      <c r="A73" s="10"/>
    </row>
    <row r="74" spans="1:1" x14ac:dyDescent="0.35">
      <c r="A74" s="11"/>
    </row>
  </sheetData>
  <phoneticPr fontId="7" type="noConversion"/>
  <pageMargins left="0.7" right="0.7" top="0.75" bottom="0.75" header="0.51180555555555496" footer="0.51180555555555496"/>
  <pageSetup orientation="portrait" horizontalDpi="300" verticalDpi="30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267352-4195-4BB6-9172-CF1692F1DBF6}">
  <sheetPr>
    <tabColor rgb="FFFFFF00"/>
  </sheetPr>
  <dimension ref="A1:D31"/>
  <sheetViews>
    <sheetView tabSelected="1" workbookViewId="0">
      <selection activeCell="D31" sqref="D31"/>
    </sheetView>
  </sheetViews>
  <sheetFormatPr defaultRowHeight="14.5" x14ac:dyDescent="0.35"/>
  <cols>
    <col min="1" max="1" width="24.453125" customWidth="1"/>
    <col min="2" max="2" width="19.36328125" customWidth="1"/>
    <col min="3" max="3" width="30.90625" customWidth="1"/>
    <col min="4" max="4" width="63.81640625" customWidth="1"/>
  </cols>
  <sheetData>
    <row r="1" spans="1:4" x14ac:dyDescent="0.35">
      <c r="A1" s="25" t="s">
        <v>28</v>
      </c>
      <c r="B1" s="25" t="s">
        <v>29</v>
      </c>
      <c r="C1" s="25" t="s">
        <v>39</v>
      </c>
      <c r="D1" t="s">
        <v>40</v>
      </c>
    </row>
    <row r="2" spans="1:4" x14ac:dyDescent="0.35">
      <c r="A2" s="26">
        <v>0</v>
      </c>
      <c r="B2" s="27">
        <v>4.1666666666666664E-2</v>
      </c>
      <c r="C2" s="28"/>
    </row>
    <row r="3" spans="1:4" x14ac:dyDescent="0.35">
      <c r="A3" s="27">
        <v>4.1666666666666664E-2</v>
      </c>
      <c r="B3" s="27">
        <v>8.3333333333333329E-2</v>
      </c>
      <c r="C3" s="28"/>
    </row>
    <row r="4" spans="1:4" x14ac:dyDescent="0.35">
      <c r="A4" s="27">
        <v>8.3333333333333329E-2</v>
      </c>
      <c r="B4" s="27">
        <v>0.125</v>
      </c>
      <c r="C4" s="28"/>
    </row>
    <row r="5" spans="1:4" x14ac:dyDescent="0.35">
      <c r="A5" s="27">
        <v>0.125</v>
      </c>
      <c r="B5" s="27">
        <v>0.16666666666666666</v>
      </c>
      <c r="C5" s="28"/>
    </row>
    <row r="6" spans="1:4" x14ac:dyDescent="0.35">
      <c r="A6" s="27">
        <v>0.16666666666666666</v>
      </c>
      <c r="B6" s="27">
        <v>0.20833333333333334</v>
      </c>
      <c r="C6" s="28"/>
    </row>
    <row r="7" spans="1:4" x14ac:dyDescent="0.35">
      <c r="A7" s="27">
        <v>0.20833333333333334</v>
      </c>
      <c r="B7" s="27">
        <v>0.25</v>
      </c>
      <c r="C7" s="28"/>
    </row>
    <row r="8" spans="1:4" x14ac:dyDescent="0.35">
      <c r="A8" s="27">
        <v>0.25</v>
      </c>
      <c r="B8" s="27">
        <v>0.29166666666666669</v>
      </c>
      <c r="C8" s="28"/>
    </row>
    <row r="9" spans="1:4" x14ac:dyDescent="0.35">
      <c r="A9" s="27">
        <v>0.29166666666666669</v>
      </c>
      <c r="B9" s="27">
        <v>0.33333333333333331</v>
      </c>
      <c r="C9" s="28"/>
    </row>
    <row r="10" spans="1:4" x14ac:dyDescent="0.35">
      <c r="A10" s="27">
        <v>0.33333333333333331</v>
      </c>
      <c r="B10" s="27">
        <v>0.375</v>
      </c>
      <c r="C10" s="28"/>
    </row>
    <row r="11" spans="1:4" x14ac:dyDescent="0.35">
      <c r="A11" s="27">
        <v>0.375</v>
      </c>
      <c r="B11" s="27">
        <v>0.41666666666666669</v>
      </c>
      <c r="C11" s="28"/>
    </row>
    <row r="12" spans="1:4" x14ac:dyDescent="0.35">
      <c r="A12" s="27">
        <v>0.41666666666666669</v>
      </c>
      <c r="B12" s="27">
        <v>0.45833333333333331</v>
      </c>
      <c r="C12" s="28"/>
    </row>
    <row r="13" spans="1:4" x14ac:dyDescent="0.35">
      <c r="A13" s="27">
        <v>0.45833333333333331</v>
      </c>
      <c r="B13" s="27">
        <v>0.5</v>
      </c>
      <c r="C13" s="28"/>
    </row>
    <row r="14" spans="1:4" x14ac:dyDescent="0.35">
      <c r="A14" s="27">
        <v>0.5</v>
      </c>
      <c r="B14" s="27">
        <v>0.54166666666666663</v>
      </c>
      <c r="C14" s="28"/>
    </row>
    <row r="15" spans="1:4" x14ac:dyDescent="0.35">
      <c r="A15" s="27">
        <v>0.54166666666666663</v>
      </c>
      <c r="B15" s="27">
        <v>0.58333333333333337</v>
      </c>
      <c r="C15" s="28"/>
    </row>
    <row r="16" spans="1:4" x14ac:dyDescent="0.35">
      <c r="A16" s="27">
        <v>0.58333333333333337</v>
      </c>
      <c r="B16" s="27">
        <v>0.625</v>
      </c>
      <c r="C16" s="28"/>
    </row>
    <row r="17" spans="1:4" x14ac:dyDescent="0.35">
      <c r="A17" s="27">
        <v>0.625</v>
      </c>
      <c r="B17" s="27">
        <v>0.66666666666666663</v>
      </c>
      <c r="C17" s="28"/>
    </row>
    <row r="18" spans="1:4" x14ac:dyDescent="0.35">
      <c r="A18" s="27">
        <v>0.66666666666666663</v>
      </c>
      <c r="B18" s="27">
        <v>0.70833333333333337</v>
      </c>
      <c r="C18" s="28"/>
    </row>
    <row r="19" spans="1:4" x14ac:dyDescent="0.35">
      <c r="A19" s="27">
        <v>0.70833333333333337</v>
      </c>
      <c r="B19" s="27">
        <v>0.75</v>
      </c>
      <c r="C19" s="28"/>
    </row>
    <row r="20" spans="1:4" x14ac:dyDescent="0.35">
      <c r="A20" s="27">
        <v>0.75</v>
      </c>
      <c r="B20" s="27">
        <v>0.79166666666666663</v>
      </c>
      <c r="C20" s="28"/>
    </row>
    <row r="21" spans="1:4" x14ac:dyDescent="0.35">
      <c r="A21" s="27">
        <v>0.79166666666666663</v>
      </c>
      <c r="B21" s="27">
        <v>0.83333333333333337</v>
      </c>
      <c r="C21" s="28"/>
    </row>
    <row r="22" spans="1:4" x14ac:dyDescent="0.35">
      <c r="A22" s="27">
        <v>0.83333333333333337</v>
      </c>
      <c r="B22" s="27">
        <v>0.875</v>
      </c>
      <c r="C22" s="28"/>
    </row>
    <row r="23" spans="1:4" x14ac:dyDescent="0.35">
      <c r="A23" s="27">
        <v>0.875</v>
      </c>
      <c r="B23" s="27">
        <v>0.91666666666666663</v>
      </c>
      <c r="C23" s="28"/>
    </row>
    <row r="24" spans="1:4" x14ac:dyDescent="0.35">
      <c r="A24" s="27">
        <v>0.91666666666666663</v>
      </c>
      <c r="B24" s="27">
        <v>0.95833333333333337</v>
      </c>
      <c r="C24" s="28"/>
    </row>
    <row r="25" spans="1:4" x14ac:dyDescent="0.35">
      <c r="A25" s="27">
        <v>0.95833333333333337</v>
      </c>
      <c r="B25" s="27">
        <v>0</v>
      </c>
      <c r="C25" s="28"/>
    </row>
    <row r="26" spans="1:4" x14ac:dyDescent="0.35">
      <c r="A26" s="29"/>
      <c r="B26" s="29"/>
      <c r="C26" s="29"/>
    </row>
    <row r="27" spans="1:4" x14ac:dyDescent="0.35">
      <c r="A27" s="29"/>
      <c r="B27" s="29"/>
      <c r="C27" s="29"/>
    </row>
    <row r="28" spans="1:4" x14ac:dyDescent="0.35">
      <c r="A28" s="25" t="s">
        <v>48</v>
      </c>
      <c r="B28" s="25" t="s">
        <v>41</v>
      </c>
      <c r="C28" s="25" t="s">
        <v>44</v>
      </c>
      <c r="D28" s="42" t="s">
        <v>35</v>
      </c>
    </row>
    <row r="29" spans="1:4" x14ac:dyDescent="0.35">
      <c r="A29" s="30"/>
      <c r="B29" s="31"/>
      <c r="C29" s="28"/>
      <c r="D29" s="43" t="s">
        <v>54</v>
      </c>
    </row>
    <row r="30" spans="1:4" x14ac:dyDescent="0.35">
      <c r="A30" s="32"/>
      <c r="B30" s="28"/>
      <c r="C30" s="28"/>
      <c r="D30" s="44" t="s">
        <v>58</v>
      </c>
    </row>
    <row r="31" spans="1:4" x14ac:dyDescent="0.35">
      <c r="A31" s="32"/>
      <c r="B31" s="28"/>
      <c r="C31" s="28"/>
      <c r="D31" s="45" t="s">
        <v>55</v>
      </c>
    </row>
  </sheetData>
  <phoneticPr fontId="7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1043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General_info</vt:lpstr>
      <vt:lpstr>AllFleet</vt:lpstr>
      <vt:lpstr>Chargers</vt:lpstr>
      <vt:lpstr>Energy prices</vt:lpstr>
      <vt:lpstr>Power prices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Biel Pallarès</dc:creator>
  <dc:description/>
  <cp:lastModifiedBy>Georgia Pavlina Tsoukaneri</cp:lastModifiedBy>
  <cp:revision>163</cp:revision>
  <dcterms:created xsi:type="dcterms:W3CDTF">2015-06-05T18:19:34Z</dcterms:created>
  <dcterms:modified xsi:type="dcterms:W3CDTF">2026-03-11T12:51:14Z</dcterms:modified>
  <dc:language>en-US</dc:language>
</cp:coreProperties>
</file>